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460" documentId="13_ncr:1_{F6CB121F-512D-4AA6-A0C1-0FB36C537598}" xr6:coauthVersionLast="47" xr6:coauthVersionMax="47" xr10:uidLastSave="{0F724B3D-B923-403C-A61B-3CDCD388400F}"/>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G3" i="6"/>
  <c r="G4" i="6"/>
  <c r="G5" i="6"/>
  <c r="G6" i="6"/>
  <c r="G7" i="6"/>
  <c r="G8" i="6"/>
  <c r="G9" i="6"/>
  <c r="G10" i="6"/>
  <c r="G11" i="6"/>
  <c r="G12" i="6"/>
  <c r="G13" i="6"/>
  <c r="G14" i="6"/>
  <c r="G15" i="6"/>
  <c r="G16" i="6"/>
  <c r="G17" i="6"/>
  <c r="G18" i="6"/>
  <c r="G19" i="6"/>
  <c r="G20" i="6"/>
  <c r="G21" i="6"/>
  <c r="G22" i="6"/>
  <c r="G23" i="6"/>
  <c r="G24" i="6"/>
  <c r="G25" i="6"/>
  <c r="I3" i="6"/>
  <c r="I4" i="6"/>
  <c r="I5" i="6"/>
  <c r="I6" i="6"/>
  <c r="I7" i="6"/>
  <c r="I8" i="6"/>
  <c r="I9" i="6"/>
  <c r="I10" i="6"/>
  <c r="I11" i="6"/>
  <c r="I12" i="6"/>
  <c r="I13" i="6"/>
  <c r="I14" i="6"/>
  <c r="I15" i="6"/>
  <c r="I16" i="6"/>
  <c r="I17" i="6"/>
  <c r="I18" i="6"/>
  <c r="I19" i="6"/>
  <c r="I20" i="6"/>
  <c r="I21" i="6"/>
  <c r="I22" i="6"/>
  <c r="I23" i="6"/>
  <c r="I24" i="6"/>
  <c r="I25" i="6"/>
  <c r="J3" i="6"/>
  <c r="J4" i="6"/>
  <c r="J5" i="6"/>
  <c r="J6" i="6"/>
  <c r="J7" i="6"/>
  <c r="J8" i="6"/>
  <c r="J9" i="6"/>
  <c r="J10" i="6"/>
  <c r="J11" i="6"/>
  <c r="J12" i="6"/>
  <c r="J13" i="6"/>
  <c r="J14" i="6"/>
  <c r="J15" i="6"/>
  <c r="J16" i="6"/>
  <c r="J17" i="6"/>
  <c r="J18" i="6"/>
  <c r="J19" i="6"/>
  <c r="J20" i="6"/>
  <c r="J21" i="6"/>
  <c r="J22" i="6"/>
  <c r="J23" i="6"/>
  <c r="J24" i="6"/>
  <c r="J25" i="6"/>
  <c r="L4" i="6"/>
  <c r="L5" i="6"/>
  <c r="L6" i="6"/>
  <c r="L7" i="6"/>
  <c r="L8" i="6"/>
  <c r="L9" i="6"/>
  <c r="L10" i="6"/>
  <c r="L11" i="6"/>
  <c r="L12" i="6"/>
  <c r="L13" i="6"/>
  <c r="L14" i="6"/>
  <c r="L15" i="6"/>
  <c r="L16" i="6"/>
  <c r="L17" i="6"/>
  <c r="L18" i="6"/>
  <c r="L19" i="6"/>
  <c r="L20" i="6"/>
  <c r="L21" i="6"/>
  <c r="L22" i="6"/>
  <c r="L23" i="6"/>
  <c r="L24" i="6"/>
  <c r="L2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<sst xmlns="http://schemas.openxmlformats.org/spreadsheetml/2006/main" count="180308" uniqueCount="39131">
  <si>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</si>
  <si>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</si>
  <si>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</si>
  <si>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</si>
  <si>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</si>
  <si>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</si>
  <si>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</si>
  <si>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</si>
  <si>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</si>
  <si>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</si>
  <si>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</si>
  <si>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</si>
  <si>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</si>
  <si>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</si>
  <si>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</si>
  <si>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</si>
  <si>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</si>
  <si>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</si>
  <si>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</si>
  <si>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</si>
  <si>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</si>
  <si>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</si>
  <si>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</si>
  <si>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</si>
  <si>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</si>
  <si>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</si>
  <si>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</si>
  <si>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</si>
  <si>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</si>
  <si>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</si>
  <si>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</si>
  <si>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</si>
  <si>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</si>
  <si>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</si>
  <si>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</si>
  <si>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</si>
  <si>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</si>
  <si>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</si>
  <si>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</si>
  <si>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</si>
  <si>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</si>
  <si>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</si>
  <si>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</si>
  <si>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</si>
  <si>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</si>
  <si>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</si>
  <si>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</si>
  <si>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</si>
  <si>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</si>
  <si>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</si>
  <si>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</si>
  <si>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</si>
  <si>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</si>
  <si>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</si>
  <si>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</si>
  <si>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</si>
  <si>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</si>
  <si>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</si>
  <si>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</si>
  <si>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</si>
  <si>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</si>
  <si>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</si>
  <si>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</si>
  <si>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</si>
  <si>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</si>
  <si>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</si>
  <si>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</si>
  <si>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</si>
  <si>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</si>
  <si>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</si>
  <si>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</si>
  <si>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</si>
  <si>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</si>
  <si>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</si>
  <si>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</si>
  <si>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</si>
  <si>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</si>
  <si>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</si>
  <si>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</si>
  <si>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</si>
  <si>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</si>
  <si>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</si>
  <si>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</si>
  <si>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</si>
  <si>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</si>
  <si>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</si>
  <si>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</si>
  <si>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</si>
  <si>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</si>
  <si>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</si>
  <si>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</si>
  <si>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</si>
  <si>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</si>
  <si>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</si>
  <si>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</si>
  <si>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</si>
  <si>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</si>
  <si>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</si>
  <si>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</si>
  <si>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</si>
  <si>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</si>
  <si>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</si>
  <si>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</si>
  <si>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</si>
  <si>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</si>
  <si>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</si>
  <si>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</si>
  <si>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</si>
  <si>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</si>
  <si>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</si>
  <si>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</si>
  <si>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</si>
  <si>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</si>
  <si>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</si>
  <si>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</si>
  <si>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</si>
  <si>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</si>
  <si>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</si>
  <si>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</si>
  <si>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</si>
  <si>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</si>
  <si>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</si>
  <si>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</si>
  <si>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</si>
  <si>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</si>
  <si>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</si>
  <si>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</si>
  <si>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</si>
  <si>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</si>
  <si>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</si>
  <si>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</si>
  <si>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</si>
  <si>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</si>
  <si>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</si>
  <si>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</si>
  <si>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</si>
  <si>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</si>
  <si>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</si>
  <si>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</si>
  <si>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</si>
  <si>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</si>
  <si>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</si>
  <si>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</si>
  <si>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</si>
  <si>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</si>
  <si>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</si>
  <si>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</si>
  <si>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</si>
  <si>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</si>
  <si>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</si>
  <si>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</si>
  <si>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</si>
  <si>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</si>
  <si>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</si>
  <si>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</si>
  <si>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</si>
  <si>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</si>
  <si>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</si>
  <si>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</si>
  <si>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</si>
  <si>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</si>
  <si>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</si>
  <si>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</si>
  <si>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</si>
  <si>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</si>
  <si>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</si>
  <si>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</si>
  <si>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</si>
  <si>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</si>
  <si>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</si>
  <si>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</si>
  <si>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</si>
  <si>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</si>
  <si>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</si>
  <si>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</si>
  <si>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</si>
  <si>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</si>
  <si>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</si>
  <si>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</si>
  <si>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</si>
  <si>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</si>
  <si>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</si>
  <si>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</si>
  <si>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</si>
  <si>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</si>
  <si>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</si>
  <si>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</si>
  <si>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</si>
  <si>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</si>
  <si>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</si>
  <si>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</si>
  <si>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</si>
  <si>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</si>
  <si>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</si>
  <si>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</si>
  <si>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</si>
  <si>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</si>
  <si>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</si>
  <si>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</si>
  <si>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</si>
  <si>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</si>
  <si>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</si>
  <si>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</si>
  <si>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</si>
  <si>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</si>
  <si>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</si>
  <si>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</si>
  <si>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</si>
  <si>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</si>
  <si>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</si>
  <si>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</si>
  <si>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</si>
  <si>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</si>
  <si>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</si>
  <si>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</si>
  <si>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</si>
  <si>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</si>
  <si>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</si>
  <si>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</si>
  <si>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</si>
  <si>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</si>
  <si>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</si>
  <si>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</si>
  <si>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</si>
  <si>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</si>
  <si>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</si>
  <si>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</si>
  <si>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</si>
  <si>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</si>
  <si>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</si>
  <si>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</si>
  <si>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</si>
  <si>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</si>
  <si>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</si>
  <si>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</si>
  <si>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</si>
  <si>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</si>
  <si>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</si>
  <si>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</si>
  <si>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</si>
  <si>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</si>
  <si>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</si>
  <si>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</si>
  <si>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</si>
  <si>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</si>
  <si>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</si>
  <si>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</si>
  <si>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</si>
  <si>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</si>
  <si>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</si>
  <si>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</si>
  <si>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</si>
  <si>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</si>
  <si>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</si>
  <si>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</si>
  <si>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</si>
  <si>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</si>
  <si>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</si>
  <si>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</si>
  <si>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</si>
  <si>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</si>
  <si>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</si>
  <si>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</si>
  <si>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</si>
  <si>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</si>
  <si>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</si>
  <si>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</si>
  <si>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</si>
  <si>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</si>
  <si>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</si>
  <si>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</si>
  <si>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</si>
  <si>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</si>
  <si>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</si>
  <si>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</si>
  <si>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</si>
  <si>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</si>
  <si>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</si>
  <si>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</si>
  <si>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</si>
  <si>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</si>
  <si>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</si>
  <si>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</si>
  <si>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</si>
  <si>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</si>
  <si>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</si>
  <si>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</si>
  <si>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</si>
  <si>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</si>
  <si>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</si>
  <si>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</si>
  <si>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</si>
  <si>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</si>
  <si>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</si>
  <si>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</si>
  <si>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</si>
  <si>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</si>
  <si>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</si>
  <si>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</si>
  <si>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</si>
  <si>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</si>
  <si>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</si>
  <si>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</si>
  <si>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</si>
  <si>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</si>
  <si>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</si>
  <si>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</si>
  <si>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</si>
  <si>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</si>
  <si>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</si>
  <si>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</si>
  <si>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</si>
  <si>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</si>
  <si>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</si>
  <si>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</si>
  <si>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</si>
  <si>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</si>
  <si>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</si>
  <si>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</si>
  <si>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</si>
  <si>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</si>
  <si>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</si>
  <si>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</si>
  <si>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</si>
  <si>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</si>
  <si>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</si>
  <si>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</si>
  <si>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</si>
  <si>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</si>
  <si>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</si>
  <si>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</si>
  <si>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</si>
  <si>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</si>
  <si>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</si>
  <si>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</si>
  <si>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</si>
  <si>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</si>
  <si>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</si>
  <si>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</si>
  <si>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</si>
  <si>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</si>
  <si>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</si>
  <si>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</si>
  <si>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</si>
  <si>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</si>
  <si>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</si>
  <si>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</si>
  <si>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</si>
  <si>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</si>
  <si>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</si>
  <si>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</si>
  <si>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</si>
  <si>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</si>
  <si>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</si>
  <si>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</si>
  <si>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</si>
  <si>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</si>
  <si>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</si>
  <si>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</si>
  <si>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</si>
  <si>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</si>
  <si>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</si>
  <si>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</si>
  <si>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</si>
  <si>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</si>
  <si>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</si>
  <si>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</si>
  <si>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</si>
  <si>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</si>
  <si>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</si>
  <si>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</si>
  <si>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</si>
  <si>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</si>
  <si>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</si>
  <si>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</si>
  <si>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</si>
  <si>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</si>
  <si>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</si>
  <si>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</si>
  <si>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</si>
  <si>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</si>
  <si>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</si>
  <si>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</si>
  <si>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</si>
  <si>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</si>
  <si>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</si>
  <si>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</si>
  <si>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</si>
  <si>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</si>
  <si>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</si>
  <si>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</si>
  <si>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</si>
  <si>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</si>
  <si>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</si>
  <si>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</si>
  <si>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</si>
  <si>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</si>
  <si>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</si>
  <si>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</si>
  <si>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</si>
  <si>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</si>
  <si>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</si>
  <si>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</si>
  <si>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</si>
  <si>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</si>
  <si>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</si>
  <si>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</si>
  <si>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</si>
  <si>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</si>
  <si>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</si>
  <si>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</si>
  <si>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</si>
  <si>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</si>
  <si>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</si>
  <si>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</si>
  <si>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</si>
  <si>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</si>
  <si>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</si>
  <si>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</si>
  <si>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</si>
  <si>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</si>
  <si>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</si>
  <si>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</si>
  <si>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</si>
  <si>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</si>
  <si>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</si>
  <si>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</si>
  <si>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</si>
  <si>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</si>
  <si>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</si>
  <si>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</si>
  <si>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</si>
  <si>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</si>
  <si>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</si>
  <si>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</si>
  <si>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</si>
  <si>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</si>
  <si>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</si>
  <si>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</si>
  <si>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</si>
  <si>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</si>
  <si>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</si>
  <si>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</si>
  <si>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</si>
  <si>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</si>
  <si>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</si>
  <si>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</si>
  <si>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</si>
  <si>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</si>
  <si>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</si>
  <si>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</si>
  <si>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</si>
  <si>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</si>
  <si>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</si>
  <si>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</si>
  <si>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</si>
  <si>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</si>
  <si>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</si>
  <si>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</si>
  <si>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</si>
  <si>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</si>
  <si>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</si>
  <si>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</si>
  <si>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</si>
  <si>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</si>
  <si>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</si>
  <si>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</si>
  <si>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</si>
  <si>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</si>
  <si>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</si>
  <si>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</si>
  <si>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</si>
  <si>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</si>
  <si>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</si>
  <si>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</si>
  <si>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</si>
  <si>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</si>
  <si>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</si>
  <si>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</si>
  <si>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</si>
  <si>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</si>
  <si>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</si>
  <si>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</si>
  <si>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</si>
  <si>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</si>
  <si>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</si>
  <si>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</si>
  <si>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</si>
  <si>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</si>
  <si>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</si>
  <si>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</si>
  <si>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</si>
  <si>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</si>
  <si>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</si>
  <si>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</si>
  <si>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</si>
  <si>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</si>
  <si>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</si>
  <si>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</si>
  <si>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</si>
  <si>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</si>
  <si>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</si>
  <si>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</si>
  <si>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</si>
  <si>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</si>
  <si>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</si>
  <si>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</si>
  <si>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</si>
  <si>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</si>
  <si>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</si>
  <si>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</si>
  <si>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</si>
  <si>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</si>
  <si>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</si>
  <si>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</si>
  <si>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</si>
  <si>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</si>
  <si>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</si>
  <si>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</si>
  <si>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</si>
  <si>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</si>
  <si>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</si>
  <si>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</si>
  <si>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</si>
  <si>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</si>
  <si>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</si>
  <si>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</si>
  <si>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</si>
  <si>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</si>
  <si>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</si>
  <si>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</si>
  <si>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</si>
  <si>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</si>
  <si>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</si>
  <si>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</si>
  <si>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</si>
  <si>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</si>
  <si>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</si>
  <si>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</si>
  <si>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</si>
  <si>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</si>
  <si>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</si>
  <si>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</si>
  <si>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</si>
  <si>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</si>
  <si>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</si>
  <si>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</si>
  <si>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</si>
  <si>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</si>
  <si>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</si>
  <si>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</si>
  <si>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</si>
  <si>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</si>
  <si>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</si>
  <si>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</si>
  <si>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</si>
  <si>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</si>
  <si>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</si>
  <si>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</si>
  <si>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</si>
  <si>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</si>
  <si>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</si>
  <si>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</si>
  <si>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</si>
  <si>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</si>
  <si>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</si>
  <si>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</si>
  <si>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</si>
  <si>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</si>
  <si>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</si>
  <si>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</si>
  <si>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</si>
  <si>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</si>
  <si>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</si>
  <si>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</si>
  <si>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</si>
  <si>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</si>
  <si>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</si>
  <si>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</si>
  <si>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</si>
  <si>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</si>
  <si>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</si>
  <si>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</si>
  <si>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</si>
  <si>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</si>
  <si>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</si>
  <si>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</si>
  <si>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</si>
  <si>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</si>
  <si>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</si>
  <si>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</si>
  <si>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</si>
  <si>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</si>
  <si>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</si>
  <si>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</si>
  <si>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</si>
  <si>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</si>
  <si>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</si>
  <si>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</si>
  <si>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</si>
  <si>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</si>
  <si>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</si>
  <si>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</si>
  <si>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</si>
  <si>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</si>
  <si>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</si>
  <si>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</si>
  <si>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</si>
  <si>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</si>
  <si>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</si>
  <si>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</si>
  <si>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</si>
  <si>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</si>
  <si>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</si>
  <si>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</si>
  <si>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</si>
  <si>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</si>
  <si>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</si>
  <si>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</si>
  <si>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</si>
  <si>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</si>
  <si>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</si>
  <si>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</si>
  <si>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</si>
  <si>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</si>
  <si>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</si>
  <si>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</si>
  <si>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</si>
  <si>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</si>
  <si>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</si>
  <si>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</si>
  <si>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</si>
  <si>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</si>
  <si>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</si>
  <si>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</si>
  <si>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</si>
  <si>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</si>
  <si>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</si>
  <si>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</si>
  <si>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</si>
  <si>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</si>
  <si>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</si>
  <si>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</si>
  <si>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</si>
  <si>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</si>
  <si>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</si>
  <si>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</si>
  <si>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</si>
  <si>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</si>
  <si>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</si>
  <si>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</si>
  <si>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</si>
  <si>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</si>
  <si>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</si>
  <si>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</si>
  <si>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</si>
  <si>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</si>
  <si>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</si>
  <si>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</si>
  <si>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</si>
  <si>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</si>
  <si>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</si>
  <si>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</si>
  <si>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</si>
  <si>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</si>
  <si>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</si>
  <si>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</si>
  <si>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</si>
  <si>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</si>
  <si>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</si>
  <si>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</si>
  <si>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</si>
  <si>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</si>
  <si>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</si>
  <si>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</si>
  <si>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</si>
  <si>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</si>
  <si>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</si>
  <si>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</si>
  <si>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</si>
  <si>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</si>
  <si>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</si>
  <si>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</si>
  <si>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</si>
  <si>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</si>
  <si>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</si>
  <si>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</si>
  <si>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</si>
  <si>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</si>
  <si>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</si>
  <si>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</si>
  <si>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</si>
  <si>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</si>
  <si>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</si>
  <si>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</si>
  <si>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</si>
  <si>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</si>
  <si>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</si>
  <si>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</si>
  <si>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</si>
  <si>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</si>
  <si>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</si>
  <si>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</si>
  <si>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</si>
  <si>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</si>
  <si>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</si>
  <si>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</si>
  <si>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</si>
  <si>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</si>
  <si>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</si>
  <si>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</si>
  <si>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</si>
  <si>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</si>
  <si>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</si>
  <si>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</si>
  <si>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</si>
  <si>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</si>
  <si>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</si>
  <si>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</si>
  <si>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</si>
  <si>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</si>
  <si>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</si>
  <si>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</si>
  <si>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</si>
  <si>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</si>
  <si>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</si>
  <si>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</si>
  <si>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</si>
  <si>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</si>
  <si>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</si>
  <si>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</si>
  <si>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</si>
  <si>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</si>
  <si>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</si>
  <si>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</si>
  <si>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</si>
  <si>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</si>
  <si>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</si>
  <si>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</si>
  <si>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</si>
  <si>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</si>
  <si>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</si>
  <si>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</si>
  <si>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</si>
  <si>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</si>
  <si>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</si>
  <si>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</si>
  <si>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</si>
  <si>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</si>
  <si>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</si>
  <si>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</si>
  <si>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</si>
  <si>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</si>
  <si>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</si>
  <si>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</si>
  <si>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</si>
  <si>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</si>
  <si>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</si>
  <si>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</si>
  <si>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</si>
  <si>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</si>
  <si>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</si>
  <si>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</si>
  <si>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</si>
  <si>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</si>
  <si>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</si>
  <si>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</si>
  <si>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</si>
  <si>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</si>
  <si>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</si>
  <si>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</si>
  <si>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</si>
  <si>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</si>
  <si>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</si>
  <si>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</si>
  <si>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</si>
  <si>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</si>
  <si>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</si>
  <si>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</si>
  <si>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</si>
  <si>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</si>
  <si>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</si>
  <si>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</si>
  <si>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</si>
  <si>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</si>
  <si>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</si>
  <si>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</si>
  <si>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</si>
  <si>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</si>
  <si>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</si>
  <si>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</si>
  <si>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</si>
  <si>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</si>
  <si>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</si>
  <si>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</si>
  <si>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</si>
  <si>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</si>
  <si>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</si>
  <si>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</si>
  <si>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</si>
  <si>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</si>
  <si>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</si>
  <si>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</si>
  <si>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</si>
  <si>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</si>
  <si>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</si>
  <si>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</si>
  <si>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</si>
  <si>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</si>
  <si>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</si>
  <si>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</si>
  <si>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</si>
  <si>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</si>
  <si>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</si>
  <si>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</si>
  <si>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</si>
  <si>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</si>
  <si>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</si>
  <si>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</si>
  <si>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</si>
  <si>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</si>
  <si>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</si>
  <si>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</si>
  <si>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</si>
  <si>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</si>
  <si>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</si>
  <si>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</si>
  <si>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</si>
  <si>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</si>
  <si>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</si>
  <si>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</si>
  <si>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</si>
  <si>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</si>
  <si>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</si>
  <si>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</si>
  <si>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</si>
  <si>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</si>
  <si>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</si>
  <si>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</si>
  <si>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</si>
  <si>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</si>
  <si>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</si>
  <si>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</si>
  <si>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</si>
  <si>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</si>
  <si>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</si>
  <si>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</si>
  <si>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</si>
  <si>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</si>
  <si>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</si>
  <si>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</si>
  <si>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</si>
  <si>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</si>
  <si>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</si>
  <si>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</si>
  <si>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</si>
  <si>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</si>
  <si>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</si>
  <si>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</si>
  <si>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</si>
  <si>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</si>
  <si>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</si>
  <si>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</si>
  <si>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</si>
  <si>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</si>
  <si>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</si>
  <si>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</si>
  <si>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</si>
  <si>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</si>
  <si>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</si>
  <si>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</si>
  <si>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</si>
  <si>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</si>
  <si>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</si>
  <si>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</si>
  <si>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</si>
  <si>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</si>
  <si>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</si>
  <si>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</si>
  <si>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</si>
  <si>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</si>
  <si>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</si>
  <si>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</si>
  <si>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</si>
  <si>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</si>
  <si>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</si>
  <si>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</si>
  <si>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</si>
  <si>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</si>
  <si>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</si>
  <si>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</si>
  <si>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</si>
  <si>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</si>
  <si>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</si>
  <si>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</si>
  <si>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</si>
  <si>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</si>
  <si>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</si>
  <si>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</si>
  <si>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</si>
  <si>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</si>
  <si>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</si>
  <si>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</si>
  <si>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</si>
  <si>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</si>
  <si>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</si>
  <si>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</si>
  <si>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</si>
  <si>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</si>
  <si>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</si>
  <si>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</si>
  <si>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</si>
  <si>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</si>
  <si>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</si>
  <si>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</si>
  <si>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</si>
  <si>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</si>
  <si>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</si>
  <si>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</si>
  <si>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</si>
  <si>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</si>
  <si>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</si>
  <si>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</si>
  <si>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</si>
  <si>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</si>
  <si>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</si>
  <si>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</si>
  <si>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</si>
  <si>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</si>
  <si>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</si>
  <si>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</si>
  <si>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</si>
  <si>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</si>
  <si>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</si>
  <si>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</si>
  <si>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</si>
  <si>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</si>
  <si>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</si>
  <si>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</si>
  <si>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</si>
  <si>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</si>
  <si>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</si>
  <si>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</si>
  <si>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</si>
  <si>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</si>
  <si>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</si>
  <si>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</si>
  <si>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</si>
  <si>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</si>
  <si>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</si>
  <si>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</si>
  <si>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</si>
  <si>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</si>
  <si>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</si>
  <si>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</si>
  <si>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</si>
  <si>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</si>
  <si>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</si>
  <si>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</si>
  <si>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</si>
  <si>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</si>
  <si>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</si>
  <si>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</si>
  <si>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</si>
  <si>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</si>
  <si>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</si>
  <si>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</si>
  <si>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</si>
  <si>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</si>
  <si>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</si>
  <si>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</si>
  <si>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</si>
  <si>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</si>
  <si>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</si>
  <si>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</si>
  <si>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</si>
  <si>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</si>
  <si>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</si>
  <si>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</si>
  <si>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</si>
  <si>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</si>
  <si>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</si>
  <si>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</si>
  <si>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</si>
  <si>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</si>
  <si>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</si>
  <si>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</si>
  <si>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</si>
  <si>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</si>
  <si>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</si>
  <si>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</si>
  <si>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</si>
  <si>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</si>
  <si>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</si>
  <si>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</si>
  <si>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</si>
  <si>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</si>
  <si>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</si>
  <si>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</si>
  <si>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</si>
  <si>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</si>
  <si>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</si>
  <si>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</si>
  <si>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</si>
  <si>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</si>
  <si>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</si>
  <si>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</si>
  <si>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</si>
  <si>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</si>
  <si>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</si>
  <si>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</si>
  <si>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</si>
  <si>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</si>
  <si>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</si>
  <si>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</si>
  <si>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</si>
  <si>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</si>
  <si>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</si>
  <si>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</si>
  <si>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</si>
  <si>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</si>
  <si>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</si>
  <si>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</si>
  <si>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</si>
  <si>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</si>
  <si>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</si>
  <si>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</si>
  <si>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</si>
  <si>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</si>
  <si>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</si>
  <si>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</si>
  <si>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</si>
  <si>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</si>
  <si>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</si>
  <si>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</si>
  <si>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</si>
  <si>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</si>
  <si>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</si>
  <si>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</si>
  <si>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</si>
  <si>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</si>
  <si>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</si>
  <si>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</si>
  <si>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</si>
  <si>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</si>
  <si>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</si>
  <si>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</si>
  <si>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</si>
  <si>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</si>
  <si>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</si>
  <si>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</si>
  <si>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</si>
  <si>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</si>
  <si>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</si>
  <si>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</si>
  <si>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</si>
  <si>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</si>
  <si>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</si>
  <si>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</si>
  <si>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</si>
  <si>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</si>
  <si>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</si>
  <si>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</si>
  <si>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</si>
  <si>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</si>
  <si>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</si>
  <si>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</si>
  <si>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</si>
  <si>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</si>
  <si>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</si>
  <si>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</si>
  <si>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</si>
  <si>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</si>
  <si>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</si>
  <si>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</si>
  <si>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</si>
  <si>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</si>
  <si>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</si>
  <si>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</si>
  <si>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</si>
  <si>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</si>
  <si>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</si>
  <si>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</si>
  <si>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</si>
  <si>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</si>
  <si>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</si>
  <si>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</si>
  <si>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</si>
  <si>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</si>
  <si>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</si>
  <si>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</si>
  <si>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</si>
  <si>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</si>
  <si>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</si>
  <si>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</si>
  <si>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</si>
  <si>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</si>
  <si>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</si>
  <si>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</si>
  <si>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</si>
  <si>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</si>
  <si>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</si>
  <si>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</si>
  <si>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</si>
  <si>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</si>
  <si>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</si>
  <si>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</si>
  <si>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</si>
  <si>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</si>
  <si>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</si>
  <si>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</si>
  <si>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</si>
  <si>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</si>
  <si>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</si>
  <si>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</si>
  <si>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</si>
  <si>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</si>
  <si>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</si>
  <si>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</si>
  <si>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</si>
  <si>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</si>
  <si>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</si>
  <si>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</si>
  <si>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</si>
  <si>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</si>
  <si>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</si>
  <si>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</si>
  <si>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</si>
  <si>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</si>
  <si>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</si>
  <si>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</si>
  <si>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</si>
  <si>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</si>
  <si>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</si>
  <si>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</si>
  <si>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</si>
  <si>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</si>
  <si>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</si>
  <si>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</si>
  <si>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</si>
  <si>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</si>
  <si>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</si>
  <si>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</si>
  <si>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</si>
  <si>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</si>
  <si>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</si>
  <si>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</si>
  <si>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</si>
  <si>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</si>
  <si>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</si>
  <si>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</si>
  <si>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</si>
  <si>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</si>
  <si>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</si>
  <si>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</si>
  <si>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</si>
  <si>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</si>
  <si>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</si>
  <si>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</si>
  <si>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</si>
  <si>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</si>
  <si>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</si>
  <si>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</si>
  <si>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</si>
  <si>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</si>
  <si>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</si>
  <si>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</si>
  <si>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</si>
  <si>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</si>
  <si>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</si>
  <si>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</si>
  <si>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</si>
  <si>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</si>
  <si>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</si>
  <si>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</si>
  <si>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</si>
  <si>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</si>
  <si>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</si>
  <si>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</si>
  <si>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</si>
  <si>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</si>
  <si>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</si>
  <si>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</si>
  <si>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</si>
  <si>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</si>
  <si>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</si>
  <si>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</si>
  <si>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</si>
  <si>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</si>
  <si>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</si>
  <si>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</si>
  <si>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</si>
  <si>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</si>
  <si>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</si>
  <si>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</si>
  <si>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</si>
  <si>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</si>
  <si>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</si>
  <si>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</si>
  <si>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</si>
  <si>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</si>
  <si>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</si>
  <si>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</si>
  <si>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</si>
  <si>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</si>
  <si>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</si>
  <si>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</si>
  <si>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</si>
  <si>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</si>
  <si>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</si>
  <si>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</si>
  <si>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</si>
  <si>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</si>
  <si>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</si>
  <si>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</si>
  <si>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</si>
  <si>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</si>
  <si>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</si>
  <si>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</si>
  <si>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</si>
  <si>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</si>
  <si>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</si>
  <si>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</si>
  <si>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</si>
  <si>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</si>
  <si>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</si>
  <si>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</si>
  <si>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</si>
  <si>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</si>
  <si>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</si>
  <si>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</si>
  <si>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</si>
  <si>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</si>
  <si>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</si>
  <si>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</si>
  <si>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</si>
  <si>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</si>
  <si>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</si>
  <si>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</si>
  <si>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</si>
  <si>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</si>
  <si>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</si>
  <si>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</si>
  <si>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</si>
  <si>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</si>
  <si>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</si>
  <si>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</si>
  <si>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</si>
  <si>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</si>
  <si>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</si>
  <si>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</si>
  <si>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</si>
  <si>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</si>
  <si>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</si>
  <si>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</si>
  <si>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</si>
  <si>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</si>
  <si>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</si>
  <si>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</si>
  <si>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</si>
  <si>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</si>
  <si>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</si>
  <si>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</si>
  <si>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</si>
  <si>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</si>
  <si>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</si>
  <si>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</si>
  <si>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</si>
  <si>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</si>
  <si>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</si>
  <si>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</si>
  <si>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</si>
  <si>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</si>
  <si>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</si>
  <si>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</si>
  <si>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</si>
  <si>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</si>
  <si>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</si>
  <si>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</si>
  <si>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</si>
  <si>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</si>
  <si>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</si>
  <si>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</si>
  <si>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</si>
  <si>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</si>
  <si>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</si>
  <si>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</si>
  <si>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</si>
  <si>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</si>
  <si>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</si>
  <si>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</si>
  <si>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</si>
  <si>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</si>
  <si>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</si>
  <si>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</si>
  <si>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</si>
  <si>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</si>
  <si>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</si>
  <si>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</si>
  <si>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</si>
  <si>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</si>
  <si>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</si>
  <si>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</si>
  <si>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</si>
  <si>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</si>
  <si>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</si>
  <si>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</si>
  <si>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</si>
  <si>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</si>
  <si>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</si>
  <si>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</si>
  <si>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</si>
  <si>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</si>
  <si>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</si>
  <si>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</si>
  <si>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</si>
  <si>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</si>
  <si>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</si>
  <si>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</si>
  <si>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</si>
  <si>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</si>
  <si>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</si>
  <si>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</si>
  <si>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</si>
  <si>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</si>
  <si>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</si>
  <si>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</si>
  <si>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</si>
  <si>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</si>
  <si>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</si>
  <si>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</si>
  <si>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</si>
  <si>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</si>
  <si>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</si>
  <si>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</si>
  <si>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</si>
  <si>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</si>
  <si>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</si>
  <si>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</si>
  <si>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</si>
  <si>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</si>
  <si>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</si>
  <si>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</si>
  <si>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</si>
  <si>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</si>
  <si>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</si>
  <si>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</si>
  <si>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</si>
  <si>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</si>
  <si>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</si>
  <si>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</si>
  <si>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</si>
  <si>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</si>
  <si>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</si>
  <si>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</si>
  <si>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</si>
  <si>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</si>
  <si>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</si>
  <si>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</si>
  <si>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</si>
  <si>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</si>
  <si>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</si>
  <si>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</si>
  <si>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</si>
  <si>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</si>
  <si>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</si>
  <si>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</si>
  <si>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</si>
  <si>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</si>
  <si>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</si>
  <si>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</si>
  <si>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</si>
  <si>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</si>
  <si>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</si>
  <si>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</si>
  <si>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</si>
  <si>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</si>
  <si>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</si>
  <si>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</si>
  <si>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</si>
  <si>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</si>
  <si>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</si>
  <si>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</si>
  <si>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</si>
  <si>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</si>
  <si>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</si>
  <si>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</si>
  <si>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</si>
  <si>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</si>
  <si>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</si>
  <si>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</si>
  <si>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</si>
  <si>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</si>
  <si>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</si>
  <si>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</si>
  <si>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</si>
  <si>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</si>
  <si>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</si>
  <si>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</si>
  <si>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</si>
  <si>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</si>
  <si>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</si>
  <si>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</si>
  <si>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</si>
  <si>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</si>
  <si>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</si>
  <si>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</si>
  <si>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</si>
  <si>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</si>
  <si>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</si>
  <si>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</si>
  <si>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</si>
  <si>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</si>
  <si>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</si>
  <si>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</si>
  <si>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</si>
  <si>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</si>
  <si>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</si>
  <si>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</si>
  <si>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</si>
  <si>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</si>
  <si>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</si>
  <si>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</si>
  <si>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</si>
  <si>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</si>
  <si>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</si>
  <si>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</si>
  <si>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</si>
  <si>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</si>
  <si>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</si>
  <si>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</si>
  <si>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</si>
  <si>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</si>
  <si>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</si>
  <si>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</si>
  <si>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</si>
  <si>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</si>
  <si>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</si>
  <si>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</si>
  <si>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</si>
  <si>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</si>
  <si>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</si>
  <si>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</si>
  <si>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</si>
  <si>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</si>
  <si>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</si>
  <si>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</si>
  <si>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</si>
  <si>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</si>
  <si>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</si>
  <si>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</si>
  <si>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</si>
  <si>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</si>
  <si>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</si>
  <si>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</si>
  <si>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</si>
  <si>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</si>
  <si>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</si>
  <si>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</si>
  <si>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</si>
  <si>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</si>
  <si>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</si>
  <si>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</si>
  <si>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</si>
  <si>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</si>
  <si>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</si>
  <si>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</si>
  <si>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</si>
  <si>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</si>
  <si>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</si>
  <si>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</si>
  <si>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</si>
  <si>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</si>
  <si>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</si>
  <si>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</si>
  <si>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</si>
  <si>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</si>
  <si>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</si>
  <si>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</si>
  <si>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</si>
  <si>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</si>
  <si>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</si>
  <si>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</si>
  <si>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</si>
  <si>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</si>
  <si>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</si>
  <si>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</si>
  <si>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</si>
  <si>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</si>
  <si>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</si>
  <si>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</si>
  <si>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</si>
  <si>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</si>
  <si>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</si>
  <si>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</si>
  <si>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</si>
  <si>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</si>
  <si>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</si>
  <si>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</si>
  <si>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</si>
  <si>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</si>
  <si>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</si>
  <si>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</si>
  <si>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</si>
  <si>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</si>
  <si>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</si>
  <si>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</si>
  <si>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</si>
  <si>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</si>
  <si>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</si>
  <si>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</si>
  <si>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</si>
  <si>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</si>
  <si>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</si>
  <si>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</si>
  <si>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</si>
  <si>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</si>
  <si>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</si>
  <si>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</si>
  <si>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</si>
  <si>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</si>
  <si>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</si>
  <si>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</si>
  <si>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</si>
  <si>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</si>
  <si>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</si>
  <si>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</si>
  <si>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</si>
  <si>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</si>
  <si>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</si>
  <si>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</si>
  <si>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</si>
  <si>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</si>
  <si>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</si>
  <si>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</si>
  <si>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</si>
  <si>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</si>
  <si>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</si>
  <si>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</si>
  <si>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</si>
  <si>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</si>
  <si>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</si>
  <si>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</si>
  <si>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</si>
  <si>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</si>
  <si>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</si>
  <si>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</si>
  <si>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</si>
  <si>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</si>
  <si>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</si>
  <si>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</si>
  <si>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</si>
  <si>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</si>
  <si>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</si>
  <si>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</si>
  <si>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</si>
  <si>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</si>
  <si>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</si>
  <si>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</si>
  <si>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</si>
  <si>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</si>
  <si>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</si>
  <si>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</si>
  <si>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</si>
  <si>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</si>
  <si>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</si>
  <si>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</si>
  <si>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</si>
  <si>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</si>
  <si>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</si>
  <si>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</si>
  <si>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</si>
  <si>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</si>
  <si>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</si>
  <si>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</si>
  <si>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</si>
  <si>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</si>
  <si>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</si>
  <si>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</si>
  <si>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</si>
  <si>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</si>
  <si>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</si>
  <si>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</si>
  <si>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</si>
  <si>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</si>
  <si>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</si>
  <si>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</si>
  <si>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</si>
  <si>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</si>
  <si>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</si>
  <si>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</si>
  <si>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</si>
  <si>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</si>
  <si>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</si>
  <si>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</si>
  <si>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</si>
  <si>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</si>
  <si>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</si>
  <si>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</si>
  <si>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</si>
  <si>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</si>
  <si>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</si>
  <si>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</si>
  <si>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</si>
  <si>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</si>
  <si>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</si>
  <si>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</si>
  <si>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</si>
  <si>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</si>
  <si>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</si>
  <si>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</si>
  <si>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</si>
  <si>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</si>
  <si>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</si>
  <si>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</si>
  <si>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</si>
  <si>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</si>
  <si>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</si>
  <si>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</si>
  <si>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</si>
  <si>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</si>
  <si>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</si>
  <si>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</si>
  <si>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</si>
  <si>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</si>
  <si>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</si>
  <si>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</si>
  <si>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</si>
  <si>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</si>
  <si>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</si>
  <si>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</si>
  <si>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</si>
  <si>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</si>
  <si>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</si>
  <si>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</si>
  <si>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</si>
  <si>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</si>
  <si>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</si>
  <si>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</si>
  <si>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</si>
  <si>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</si>
  <si>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</si>
  <si>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</si>
  <si>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</si>
  <si>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</si>
  <si>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</si>
  <si>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</si>
  <si>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</si>
  <si>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</si>
  <si>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</si>
  <si>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</si>
  <si>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</si>
  <si>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</si>
  <si>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</si>
  <si>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</si>
  <si>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</si>
  <si>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</si>
  <si>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</si>
  <si>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</si>
  <si>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</si>
  <si>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</si>
  <si>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</si>
  <si>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</si>
  <si>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</si>
  <si>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</si>
  <si>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</si>
  <si>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</si>
  <si>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</si>
  <si>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</si>
  <si>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</si>
  <si>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</si>
  <si>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</si>
  <si>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</si>
  <si>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</si>
  <si>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</si>
  <si>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</si>
  <si>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</si>
  <si>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</si>
  <si>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</si>
  <si>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</si>
  <si>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</si>
  <si>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</si>
  <si>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</si>
  <si>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</si>
  <si>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</si>
  <si>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</si>
  <si>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</si>
  <si>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</si>
  <si>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</si>
  <si>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</si>
  <si>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</si>
  <si>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</si>
  <si>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</si>
  <si>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</si>
  <si>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</si>
  <si>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</si>
  <si>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</si>
  <si>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</si>
  <si>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</si>
  <si>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</si>
  <si>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</si>
  <si>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</si>
  <si>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</si>
  <si>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</si>
  <si>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</si>
  <si>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</si>
  <si>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</si>
  <si>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</si>
  <si>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</si>
  <si>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</si>
  <si>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</si>
  <si>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</si>
  <si>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</si>
  <si>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</si>
  <si>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</si>
  <si>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</si>
  <si>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</si>
  <si>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</si>
  <si>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</si>
  <si>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</si>
  <si>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</si>
  <si>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</si>
  <si>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</si>
  <si>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</si>
  <si>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</si>
  <si>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</si>
  <si>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</si>
  <si>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</si>
  <si>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</si>
  <si>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</si>
  <si>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</si>
  <si>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</si>
  <si>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</si>
  <si>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</si>
  <si>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</si>
  <si>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</si>
  <si>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</si>
  <si>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</si>
  <si>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</si>
  <si>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</si>
  <si>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</si>
  <si>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</si>
  <si>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</si>
  <si>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</si>
  <si>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</si>
  <si>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</si>
  <si>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</si>
  <si>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</si>
  <si>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</si>
  <si>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</si>
  <si>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</si>
  <si>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</si>
  <si>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</si>
  <si>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</si>
  <si>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</si>
  <si>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</si>
  <si>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</si>
  <si>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</si>
  <si>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</si>
  <si>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</si>
  <si>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</si>
  <si>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</si>
  <si>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</si>
  <si>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</si>
  <si>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</si>
  <si>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</si>
  <si>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</si>
  <si>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</si>
  <si>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</si>
  <si>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</si>
  <si>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</si>
  <si>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</si>
  <si>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</si>
  <si>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</si>
  <si>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</si>
  <si>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</si>
  <si>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</si>
  <si>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</si>
  <si>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</si>
  <si>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</si>
  <si>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</si>
  <si>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</si>
  <si>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</si>
  <si>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</si>
  <si>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</si>
  <si>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</si>
  <si>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</si>
  <si>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</si>
  <si>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</si>
  <si>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</si>
  <si>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</si>
  <si>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</si>
  <si>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</si>
  <si>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</si>
  <si>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</si>
  <si>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</si>
  <si>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</si>
  <si>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</si>
  <si>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</si>
  <si>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</si>
  <si>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</si>
  <si>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</si>
  <si>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</si>
  <si>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</si>
  <si>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</si>
  <si>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</si>
  <si>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</si>
  <si>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</si>
  <si>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</si>
  <si>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</si>
  <si>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</si>
  <si>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</si>
  <si>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</si>
  <si>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</si>
  <si>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</si>
  <si>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</si>
  <si>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</si>
  <si>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</si>
  <si>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</si>
  <si>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</si>
  <si>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</si>
  <si>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</si>
  <si>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</si>
  <si>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</si>
  <si>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</si>
  <si>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</si>
  <si>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</si>
  <si>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</si>
  <si>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</si>
  <si>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</si>
  <si>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</si>
  <si>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</si>
  <si>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</si>
  <si>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</si>
  <si>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</si>
  <si>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</si>
  <si>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</si>
  <si>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</si>
  <si>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</si>
  <si>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</si>
  <si>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</si>
  <si>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</si>
  <si>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</si>
  <si>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</si>
  <si>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</si>
  <si>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</si>
  <si>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</si>
  <si>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</si>
  <si>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</si>
  <si>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</si>
  <si>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</si>
  <si>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</si>
  <si>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</si>
  <si>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</si>
  <si>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</si>
  <si>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</si>
  <si>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</si>
  <si>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</si>
  <si>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</si>
  <si>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</si>
  <si>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</si>
  <si>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</si>
  <si>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</si>
  <si>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</si>
  <si>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</si>
  <si>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</si>
  <si>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</si>
  <si>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</si>
  <si>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</si>
  <si>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</si>
  <si>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</si>
  <si>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</si>
  <si>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</si>
  <si>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</si>
  <si>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</si>
  <si>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</si>
  <si>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</si>
  <si>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</si>
  <si>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</si>
  <si>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</si>
  <si>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</si>
  <si>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</si>
  <si>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</si>
  <si>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</si>
  <si>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</si>
  <si>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</si>
  <si>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</si>
  <si>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</si>
  <si>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</si>
  <si>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</si>
  <si>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</si>
  <si>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</si>
  <si>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</si>
  <si>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</si>
  <si>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</si>
  <si>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</si>
  <si>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</si>
  <si>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</si>
  <si>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</si>
  <si>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</si>
  <si>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</si>
  <si>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</si>
  <si>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</si>
  <si>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</si>
  <si>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</si>
  <si>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</si>
  <si>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</si>
  <si>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</si>
  <si>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</si>
  <si>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</si>
  <si>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</si>
  <si>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</si>
  <si>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</si>
  <si>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</si>
  <si>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</si>
  <si>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</si>
  <si>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</si>
  <si>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</si>
  <si>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</si>
  <si>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</si>
  <si>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</si>
  <si>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</si>
  <si>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</si>
  <si>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</si>
  <si>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</si>
  <si>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</si>
  <si>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</si>
  <si>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</si>
  <si>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</si>
  <si>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</si>
  <si>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</si>
  <si>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</si>
  <si>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</si>
  <si>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</si>
  <si>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</si>
  <si>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</si>
  <si>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</si>
  <si>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</si>
  <si>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</si>
  <si>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</si>
  <si>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</si>
  <si>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</si>
  <si>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</si>
  <si>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</si>
  <si>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</si>
  <si>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</si>
  <si>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</si>
  <si>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</si>
  <si>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</si>
  <si>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</si>
  <si>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</si>
  <si>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</si>
  <si>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</si>
  <si>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</si>
  <si>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</si>
  <si>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</si>
  <si>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</si>
  <si>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</si>
  <si>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</si>
  <si>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</si>
  <si>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</si>
  <si>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</si>
  <si>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</si>
  <si>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</si>
  <si>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</si>
  <si>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</si>
  <si>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</si>
  <si>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</si>
  <si>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</si>
  <si>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</si>
  <si>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</si>
  <si>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</si>
  <si>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</si>
  <si>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</si>
  <si>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</si>
  <si>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</si>
  <si>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</si>
  <si>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</si>
  <si>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</si>
  <si>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</si>
  <si>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</si>
  <si>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</si>
  <si>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</si>
  <si>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</si>
  <si>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</si>
  <si>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</si>
  <si>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</si>
  <si>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</si>
  <si>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</si>
  <si>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</si>
  <si>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</si>
  <si>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</si>
  <si>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</si>
  <si>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</si>
  <si>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</si>
  <si>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</si>
  <si>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</si>
  <si>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</si>
  <si>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</si>
  <si>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</si>
  <si>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</si>
  <si>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</si>
  <si>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</si>
  <si>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</si>
  <si>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</si>
  <si>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</si>
  <si>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</si>
  <si>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</si>
  <si>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</si>
  <si>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</si>
  <si>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</si>
  <si>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</si>
  <si>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</si>
  <si>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</si>
  <si>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</si>
  <si>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</si>
  <si>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</si>
  <si>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</si>
  <si>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</si>
  <si>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</si>
  <si>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</si>
  <si>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</si>
  <si>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</si>
  <si>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</si>
  <si>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</si>
  <si>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</si>
  <si>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</si>
  <si>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</si>
  <si>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</si>
  <si>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</si>
  <si>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</si>
  <si>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</si>
  <si>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</si>
  <si>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</si>
  <si>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</si>
  <si>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</si>
  <si>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</si>
  <si>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</si>
  <si>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</si>
  <si>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</si>
  <si>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</si>
  <si>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</si>
  <si>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</si>
  <si>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</si>
  <si>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</si>
  <si>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</si>
  <si>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</si>
  <si>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</si>
  <si>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</si>
  <si>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</si>
  <si>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</si>
  <si>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</si>
  <si>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</si>
  <si>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</si>
  <si>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</si>
  <si>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</si>
  <si>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</si>
  <si>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</si>
  <si>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</si>
  <si>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</si>
  <si>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</si>
  <si>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</si>
  <si>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</si>
  <si>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</si>
  <si>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</si>
  <si>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</si>
  <si>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</si>
  <si>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</si>
  <si>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</si>
  <si>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</si>
  <si>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</si>
  <si>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</si>
  <si>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</si>
  <si>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</si>
  <si>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</si>
  <si>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</si>
  <si>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</si>
  <si>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</si>
  <si>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</si>
  <si>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</si>
  <si>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</si>
  <si>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</si>
  <si>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</si>
  <si>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</si>
  <si>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</si>
  <si>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</si>
  <si>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</si>
  <si>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</si>
  <si>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</si>
  <si>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</si>
  <si>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</si>
  <si>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</si>
  <si>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</si>
  <si>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</si>
  <si>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</si>
  <si>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</si>
  <si>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</si>
  <si>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</si>
  <si>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</si>
  <si>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</si>
  <si>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</si>
  <si>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</si>
  <si>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</si>
  <si>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</si>
  <si>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</si>
  <si>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</si>
  <si>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</si>
  <si>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</si>
  <si>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</si>
  <si>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</si>
  <si>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</si>
  <si>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</si>
  <si>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</si>
  <si>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</si>
  <si>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</si>
  <si>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</si>
  <si>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</si>
  <si>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</si>
  <si>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</si>
  <si>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</si>
  <si>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</si>
  <si>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</si>
  <si>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</si>
  <si>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</si>
  <si>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</si>
  <si>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</si>
  <si>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</si>
  <si>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</si>
  <si>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</si>
  <si>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</si>
  <si>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</si>
  <si>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</si>
  <si>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</si>
  <si>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</si>
  <si>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</si>
  <si>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</si>
  <si>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</si>
  <si>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</si>
  <si>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</si>
  <si>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</si>
  <si>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</si>
  <si>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</si>
  <si>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</si>
  <si>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</si>
  <si>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</si>
  <si>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</si>
  <si>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</si>
  <si>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</si>
  <si>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</si>
  <si>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</si>
  <si>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</si>
  <si>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</si>
  <si>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</si>
  <si>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</si>
  <si>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</si>
  <si>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</si>
  <si>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</si>
  <si>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</si>
  <si>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</si>
  <si>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</si>
  <si>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</si>
  <si>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</si>
  <si>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</si>
  <si>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</si>
  <si>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</si>
  <si>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</si>
  <si>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</si>
  <si>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</si>
  <si>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</si>
  <si>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</si>
  <si>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</si>
  <si>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</si>
  <si>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</si>
  <si>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</si>
  <si>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</si>
  <si>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</si>
  <si>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</si>
  <si>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</si>
  <si>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</si>
  <si>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</si>
  <si>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</si>
  <si>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</si>
  <si>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</si>
  <si>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</si>
  <si>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</si>
  <si>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</si>
  <si>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</si>
  <si>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</si>
  <si>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</si>
  <si>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</si>
  <si>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</si>
  <si>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</si>
  <si>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</si>
  <si>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</si>
  <si>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</si>
  <si>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</si>
  <si>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</si>
  <si>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</si>
  <si>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</si>
  <si>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</si>
  <si>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</si>
  <si>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</si>
  <si>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</si>
  <si>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</si>
  <si>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</si>
  <si>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</si>
  <si>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</si>
  <si>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</si>
  <si>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</si>
  <si>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</si>
  <si>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</si>
  <si>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</si>
  <si>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</si>
  <si>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</si>
  <si>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</si>
  <si>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</si>
  <si>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</si>
  <si>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</si>
  <si>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</si>
  <si>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</si>
  <si>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</si>
  <si>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</si>
  <si>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</si>
  <si>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</si>
  <si>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</si>
  <si>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</si>
  <si>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</si>
  <si>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</si>
  <si>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</si>
  <si>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</si>
  <si>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</si>
  <si>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</si>
  <si>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</si>
  <si>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</si>
  <si>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</si>
  <si>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</si>
  <si>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</si>
  <si>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</si>
  <si>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</si>
  <si>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</si>
  <si>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</si>
  <si>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</si>
  <si>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</si>
  <si>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</si>
  <si>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</si>
  <si>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</si>
  <si>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</si>
  <si>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</si>
  <si>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</si>
  <si>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</si>
  <si>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</si>
  <si>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</si>
  <si>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</si>
  <si>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</si>
  <si>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</si>
  <si>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</si>
  <si>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</si>
  <si>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</si>
  <si>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</si>
  <si>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</si>
  <si>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</si>
  <si>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</si>
  <si>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</si>
  <si>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</si>
  <si>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</si>
  <si>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</si>
  <si>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</si>
  <si>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</si>
  <si>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</si>
  <si>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</si>
  <si>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</si>
  <si>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</si>
  <si>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</si>
  <si>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</si>
  <si>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</si>
  <si>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</si>
  <si>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</si>
  <si>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</si>
  <si>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</si>
  <si>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</si>
  <si>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</si>
  <si>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</si>
  <si>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</si>
  <si>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</si>
  <si>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</si>
  <si>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</si>
  <si>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</si>
  <si>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</si>
  <si>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</si>
  <si>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</si>
  <si>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</si>
  <si>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</si>
  <si>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</si>
  <si>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</si>
  <si>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</si>
  <si>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</si>
  <si>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</si>
  <si>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</si>
  <si>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</si>
  <si>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</si>
  <si>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</si>
  <si>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</si>
  <si>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</si>
  <si>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</si>
  <si>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</si>
  <si>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</si>
  <si>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</si>
  <si>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</si>
  <si>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</si>
  <si>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</si>
  <si>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</si>
  <si>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</si>
  <si>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</si>
  <si>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</si>
  <si>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</si>
  <si>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</si>
  <si>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</si>
  <si>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</si>
  <si>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</si>
  <si>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</si>
  <si>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</si>
  <si>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</si>
  <si>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</si>
  <si>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</si>
  <si>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</si>
  <si>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</si>
  <si>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</si>
  <si>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</si>
  <si>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</si>
  <si>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</si>
  <si>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</si>
  <si>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</si>
  <si>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</si>
  <si>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</si>
  <si>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</si>
  <si>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</si>
  <si>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</si>
  <si>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</si>
  <si>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</si>
  <si>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</si>
  <si>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</si>
  <si>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</si>
  <si>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</si>
  <si>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</si>
  <si>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</si>
  <si>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</si>
  <si>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</si>
  <si>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</si>
  <si>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</si>
  <si>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</si>
  <si>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</si>
  <si>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</si>
  <si>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</si>
  <si>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</si>
  <si>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</si>
  <si>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</si>
  <si>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</si>
  <si>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</si>
  <si>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</si>
  <si>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</si>
  <si>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</si>
  <si>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</si>
  <si>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</si>
  <si>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</si>
  <si>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</si>
  <si>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</si>
  <si>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</si>
  <si>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</si>
  <si>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</si>
  <si>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</si>
  <si>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</si>
  <si>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</si>
  <si>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</si>
  <si>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</si>
  <si>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</si>
  <si>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</si>
  <si>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</si>
  <si>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</si>
  <si>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</si>
  <si>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</si>
  <si>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</si>
  <si>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</si>
  <si>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</si>
  <si>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</si>
  <si>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</si>
  <si>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</si>
  <si>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</si>
  <si>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</si>
  <si>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</si>
  <si>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</si>
  <si>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</si>
  <si>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</si>
  <si>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</si>
  <si>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</si>
  <si>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</si>
  <si>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</si>
  <si>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</si>
  <si>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</si>
  <si>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</si>
  <si>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</si>
  <si>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</si>
  <si>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</si>
  <si>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</si>
  <si>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</si>
  <si>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</si>
  <si>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</si>
  <si>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</si>
  <si>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</si>
  <si>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</si>
  <si>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</si>
  <si>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</si>
  <si>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</si>
  <si>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</si>
  <si>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</si>
  <si>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</si>
  <si>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</si>
  <si>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</si>
  <si>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</si>
  <si>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</si>
  <si>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</si>
  <si>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</si>
  <si>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</si>
  <si>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</si>
  <si>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</si>
  <si>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</si>
  <si>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</si>
  <si>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</si>
  <si>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</si>
  <si>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</si>
  <si>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</si>
  <si>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</si>
  <si>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</si>
  <si>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</si>
  <si>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</si>
  <si>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</si>
  <si>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</si>
  <si>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</si>
  <si>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</si>
  <si>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</si>
  <si>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</si>
  <si>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</si>
  <si>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</si>
  <si>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</si>
  <si>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</si>
  <si>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</si>
  <si>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</si>
  <si>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</si>
  <si>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</si>
  <si>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</si>
  <si>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</si>
  <si>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</si>
  <si>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</si>
  <si>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</si>
  <si>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</si>
  <si>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</si>
  <si>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</si>
  <si>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</si>
  <si>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</si>
  <si>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</si>
  <si>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</si>
  <si>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</si>
  <si>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</si>
  <si>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</si>
  <si>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</si>
  <si>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</si>
  <si>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</si>
  <si>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</si>
  <si>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</si>
  <si>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</si>
  <si>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</si>
  <si>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</si>
  <si>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</si>
  <si>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</si>
  <si>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</si>
  <si>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</si>
  <si>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</si>
  <si>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</si>
  <si>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</si>
  <si>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</si>
  <si>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</si>
  <si>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</si>
  <si>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</si>
  <si>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</si>
  <si>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</si>
  <si>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</si>
  <si>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</si>
  <si>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</si>
  <si>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</si>
  <si>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</si>
  <si>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</si>
  <si>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</si>
  <si>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</si>
  <si>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</si>
  <si>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</si>
  <si>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</si>
  <si>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</si>
  <si>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</si>
  <si>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</si>
  <si>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</si>
  <si>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</si>
  <si>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</si>
  <si>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</si>
  <si>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</si>
  <si>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</si>
  <si>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</si>
  <si>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</si>
  <si>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</si>
  <si>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</si>
  <si>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</si>
  <si>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</si>
  <si>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</si>
  <si>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</si>
  <si>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</si>
  <si>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</si>
  <si>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</si>
  <si>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</si>
  <si>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</si>
  <si>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</si>
  <si>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</si>
  <si>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</si>
  <si>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</si>
  <si>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</si>
  <si>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</si>
  <si>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</si>
  <si>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</si>
  <si>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</si>
  <si>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</si>
  <si>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</si>
  <si>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</si>
  <si>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</si>
  <si>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</si>
  <si>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</si>
  <si>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</si>
  <si>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</si>
  <si>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</si>
  <si>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</si>
  <si>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</si>
  <si>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</si>
  <si>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</si>
  <si>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</si>
  <si>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</si>
  <si>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</si>
  <si>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</si>
  <si>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</si>
  <si>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</si>
  <si>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</si>
  <si>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</si>
  <si>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</si>
  <si>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</si>
  <si>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</si>
  <si>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</si>
  <si>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</si>
  <si>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</si>
  <si>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</si>
  <si>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</si>
  <si>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</si>
  <si>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</si>
  <si>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</si>
  <si>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</si>
  <si>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</si>
  <si>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</si>
  <si>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</si>
  <si>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</si>
  <si>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</si>
  <si>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</si>
  <si>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</si>
  <si>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</si>
  <si>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</si>
  <si>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</si>
  <si>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</si>
  <si>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</si>
  <si>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</si>
  <si>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</si>
  <si>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</si>
  <si>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</si>
  <si>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</si>
  <si>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</si>
  <si>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</si>
  <si>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</si>
  <si>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</si>
  <si>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</si>
  <si>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</si>
  <si>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</si>
  <si>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</si>
  <si>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</si>
  <si>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</si>
  <si>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</si>
  <si>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</si>
  <si>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</si>
  <si>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</si>
  <si>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</si>
  <si>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</si>
  <si>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</si>
  <si>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</si>
  <si>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</si>
  <si>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</si>
  <si>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</si>
  <si>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</si>
  <si>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</si>
  <si>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</si>
  <si>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</si>
  <si>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</si>
  <si>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</si>
  <si>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</si>
  <si>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</si>
  <si>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</si>
  <si>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</si>
  <si>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</si>
  <si>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</si>
  <si>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</si>
  <si>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</si>
  <si>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</si>
  <si>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</si>
  <si>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</si>
  <si>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</si>
  <si>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</si>
  <si>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</si>
  <si>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</si>
  <si>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</si>
  <si>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</si>
  <si>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</si>
  <si>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</si>
  <si>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</si>
  <si>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</si>
  <si>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</si>
  <si>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</si>
  <si>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</si>
  <si>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</si>
  <si>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</si>
  <si>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</si>
  <si>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</si>
  <si>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</si>
  <si>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</si>
  <si>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</si>
  <si>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</si>
  <si>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</si>
  <si>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</si>
  <si>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</si>
  <si>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</si>
  <si>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</si>
  <si>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</si>
  <si>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</si>
  <si>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</si>
  <si>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</si>
  <si>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</si>
  <si>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</si>
  <si>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</si>
  <si>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</si>
  <si>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</si>
  <si>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</si>
  <si>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</si>
  <si>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</si>
  <si>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</si>
  <si>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</si>
  <si>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</si>
  <si>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</si>
  <si>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</si>
  <si>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</si>
  <si>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</si>
  <si>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</si>
  <si>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</si>
  <si>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</si>
  <si>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</si>
  <si>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</si>
  <si>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</si>
  <si>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</si>
  <si>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</si>
  <si>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</si>
  <si>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</si>
  <si>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</si>
  <si>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</si>
  <si>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</si>
  <si>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</si>
  <si>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</si>
  <si>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</si>
  <si>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</si>
  <si>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</si>
  <si>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</si>
  <si>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</si>
  <si>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</si>
  <si>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</si>
  <si>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</si>
  <si>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</si>
  <si>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</si>
  <si>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</si>
  <si>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</si>
  <si>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</si>
  <si>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</si>
  <si>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</si>
  <si>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</si>
  <si>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</si>
  <si>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</si>
  <si>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</si>
  <si>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</si>
  <si>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</si>
  <si>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</si>
  <si>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</si>
  <si>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</si>
  <si>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</si>
  <si>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</si>
  <si>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</si>
  <si>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</si>
  <si>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</si>
  <si>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</si>
  <si>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</si>
  <si>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</si>
  <si>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</si>
  <si>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</si>
  <si>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</si>
  <si>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</si>
  <si>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</si>
  <si>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</si>
  <si>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</si>
  <si>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</si>
  <si>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</si>
  <si>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</si>
  <si>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</si>
  <si>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</si>
  <si>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</si>
  <si>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</si>
  <si>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</si>
  <si>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</si>
  <si>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</si>
  <si>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</si>
  <si>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</si>
  <si>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</si>
  <si>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</si>
  <si>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</si>
  <si>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</si>
  <si>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</si>
  <si>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</si>
  <si>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</si>
  <si>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</si>
  <si>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</si>
  <si>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</si>
  <si>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</si>
  <si>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</si>
  <si>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</si>
  <si>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</si>
  <si>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</si>
  <si>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</si>
  <si>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</si>
  <si>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</si>
  <si>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</si>
  <si>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</si>
  <si>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</si>
  <si>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</si>
  <si>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</si>
  <si>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</si>
  <si>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</si>
  <si>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</si>
  <si>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</si>
  <si>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</si>
  <si>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</si>
  <si>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</si>
  <si>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</si>
  <si>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</si>
  <si>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</si>
  <si>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</si>
  <si>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</si>
  <si>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</si>
  <si>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</si>
  <si>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</si>
  <si>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</si>
  <si>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</si>
  <si>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</si>
  <si>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</si>
  <si>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</si>
  <si>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</si>
  <si>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</si>
  <si>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</si>
  <si>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</si>
  <si>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</si>
  <si>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</si>
  <si>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</si>
  <si>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</si>
  <si>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</si>
  <si>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</si>
  <si>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</si>
  <si>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</si>
  <si>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</si>
  <si>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</si>
  <si>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</si>
  <si>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</si>
  <si>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</si>
  <si>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</si>
  <si>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</si>
  <si>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</si>
  <si>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</si>
  <si>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</si>
  <si>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</si>
  <si>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</si>
  <si>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</si>
  <si>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</si>
  <si>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</si>
  <si>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</si>
  <si>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</si>
  <si>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</si>
  <si>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</si>
  <si>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</si>
  <si>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</si>
  <si>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</si>
  <si>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</si>
  <si>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</si>
  <si>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</si>
  <si>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</si>
  <si>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</si>
  <si>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</si>
  <si>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</si>
  <si>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</si>
  <si>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</si>
  <si>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</si>
  <si>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</si>
  <si>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</si>
  <si>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</si>
  <si>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</si>
  <si>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</si>
  <si>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</si>
  <si>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</si>
  <si>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</si>
  <si>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</si>
  <si>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</si>
  <si>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</si>
  <si>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</si>
  <si>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</si>
  <si>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</si>
  <si>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</si>
  <si>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</si>
  <si>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</si>
  <si>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</si>
  <si>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</si>
  <si>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</si>
  <si>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</si>
  <si>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</si>
  <si>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</si>
  <si>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</si>
  <si>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</si>
  <si>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</si>
  <si>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</si>
  <si>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</si>
  <si>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</si>
  <si>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</si>
  <si>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</si>
  <si>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</si>
  <si>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</si>
  <si>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</si>
  <si>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</si>
  <si>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</si>
  <si>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</si>
  <si>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</si>
  <si>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</si>
  <si>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</si>
  <si>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</si>
  <si>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</si>
  <si>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</si>
  <si>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</si>
  <si>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</si>
  <si>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</si>
  <si>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</si>
  <si>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</si>
  <si>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</si>
  <si>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</si>
  <si>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</si>
  <si>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</si>
  <si>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</si>
  <si>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</si>
  <si>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</si>
  <si>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</si>
  <si>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</si>
  <si>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</si>
  <si>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</si>
  <si>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</si>
  <si>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</si>
  <si>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</si>
  <si>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</si>
  <si>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</si>
  <si>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</si>
  <si>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</si>
  <si>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</si>
  <si>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</si>
  <si>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</si>
  <si>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</si>
  <si>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</si>
  <si>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</si>
  <si>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</si>
  <si>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</si>
  <si>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</si>
  <si>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</si>
  <si>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</si>
  <si>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</si>
  <si>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</si>
  <si>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</si>
  <si>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</si>
  <si>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</si>
  <si>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</si>
  <si>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</si>
  <si>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</si>
  <si>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</si>
  <si>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</si>
  <si>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</si>
  <si>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</si>
  <si>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</si>
  <si>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</si>
  <si>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</si>
  <si>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</si>
  <si>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</si>
  <si>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</si>
  <si>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</si>
  <si>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</si>
  <si>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</si>
  <si>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</si>
  <si>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</si>
  <si>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</si>
  <si>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</si>
  <si>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</si>
  <si>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</si>
  <si>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</si>
  <si>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</si>
  <si>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</si>
  <si>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</si>
  <si>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</si>
  <si>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</si>
  <si>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</si>
  <si>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</si>
  <si>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</si>
  <si>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</si>
  <si>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</si>
  <si>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</si>
  <si>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</si>
  <si>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</si>
  <si>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</si>
  <si>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</si>
  <si>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</si>
  <si>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</si>
  <si>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</si>
  <si>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</si>
  <si>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</si>
  <si>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</si>
  <si>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</si>
  <si>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</si>
  <si>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</si>
  <si>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</si>
  <si>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</si>
  <si>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</si>
  <si>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</si>
  <si>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</si>
  <si>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</si>
  <si>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</si>
  <si>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</si>
  <si>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</si>
  <si>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</si>
  <si>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</si>
  <si>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</si>
  <si>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</si>
  <si>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</si>
  <si>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</si>
  <si>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</si>
  <si>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</si>
  <si>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</si>
  <si>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</si>
  <si>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</si>
  <si>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</si>
  <si>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</si>
  <si>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</si>
  <si>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</si>
  <si>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</si>
  <si>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</si>
  <si>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</si>
  <si>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</si>
  <si>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</si>
  <si>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</si>
  <si>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</si>
  <si>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</si>
  <si>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</si>
  <si>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</si>
  <si>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</si>
  <si>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</si>
  <si>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</si>
  <si>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</si>
  <si>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</si>
  <si>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</si>
  <si>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</si>
  <si>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</si>
  <si>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</si>
  <si>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</si>
  <si>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</si>
  <si>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</si>
  <si>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</si>
  <si>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</si>
  <si>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</si>
  <si>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</si>
  <si>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</si>
  <si>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</si>
  <si>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</si>
  <si>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</si>
  <si>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</si>
  <si>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</si>
  <si>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</si>
  <si>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</si>
  <si>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</si>
  <si>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</si>
  <si>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</si>
  <si>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</si>
  <si>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</si>
  <si>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</si>
  <si>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</si>
  <si>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</si>
  <si>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</si>
  <si>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</si>
  <si>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</si>
  <si>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</si>
  <si>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</si>
  <si>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</si>
  <si>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</si>
  <si>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</si>
  <si>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</si>
  <si>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</si>
  <si>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</si>
  <si>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</si>
  <si>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</si>
  <si>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</si>
  <si>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</si>
  <si>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</si>
  <si>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</si>
  <si>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</si>
  <si>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</si>
  <si>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</si>
  <si>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</si>
  <si>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</si>
  <si>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</si>
  <si>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</si>
  <si>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</si>
  <si>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</si>
  <si>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</si>
  <si>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</si>
  <si>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</si>
  <si>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</si>
  <si>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</si>
  <si>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</si>
  <si>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</si>
  <si>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</si>
  <si>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</si>
  <si>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</si>
  <si>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</si>
  <si>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</si>
  <si>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</si>
  <si>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</si>
  <si>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</si>
  <si>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</si>
  <si>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</si>
  <si>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</si>
  <si>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</si>
  <si>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</si>
  <si>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</si>
  <si>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</si>
  <si>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</si>
  <si>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</si>
  <si>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</si>
  <si>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</si>
  <si>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</si>
  <si>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</si>
  <si>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</si>
  <si>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</si>
  <si>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</si>
  <si>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</si>
  <si>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</si>
  <si>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</si>
  <si>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</si>
  <si>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</si>
  <si>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</si>
  <si>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</si>
  <si>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</si>
  <si>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</si>
  <si>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</si>
  <si>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</si>
  <si>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</si>
  <si>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</si>
  <si>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</si>
  <si>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</si>
  <si>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</si>
  <si>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</si>
  <si>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</si>
  <si>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</si>
  <si>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</si>
  <si>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</si>
  <si>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</si>
  <si>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</si>
  <si>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</si>
  <si>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</si>
  <si>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</si>
  <si>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</si>
  <si>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</si>
  <si>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</si>
  <si>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</si>
  <si>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</si>
  <si>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</si>
  <si>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</si>
  <si>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</si>
  <si>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</si>
  <si>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</si>
  <si>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</si>
  <si>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</si>
  <si>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</si>
  <si>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</si>
  <si>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</si>
  <si>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</si>
  <si>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</si>
  <si>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</si>
  <si>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</si>
  <si>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</si>
  <si>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</si>
  <si>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</si>
  <si>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</si>
  <si>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</si>
  <si>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</si>
  <si>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</si>
  <si>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</si>
  <si>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</si>
  <si>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</si>
  <si>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</si>
  <si>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</si>
  <si>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</si>
  <si>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</si>
  <si>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</si>
  <si>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</si>
  <si>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</si>
  <si>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</si>
  <si>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</si>
  <si>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</si>
  <si>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</si>
  <si>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</si>
  <si>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</si>
  <si>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</si>
  <si>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</si>
  <si>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</si>
  <si>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</si>
  <si>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</si>
  <si>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</si>
  <si>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</si>
  <si>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</si>
  <si>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</si>
  <si>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</si>
  <si>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</si>
  <si>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</si>
  <si>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</si>
  <si>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</si>
  <si>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</si>
  <si>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</si>
  <si>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</si>
  <si>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</si>
  <si>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</si>
  <si>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</si>
  <si>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</si>
  <si>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</si>
  <si>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</si>
  <si>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</si>
  <si>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</si>
  <si>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</si>
  <si>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</si>
  <si>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</si>
  <si>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</si>
  <si>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</si>
  <si>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</si>
  <si>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</si>
  <si>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</si>
  <si>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</si>
  <si>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</si>
  <si>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</si>
  <si>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</si>
  <si>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</si>
  <si>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</si>
  <si>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</si>
  <si>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</si>
  <si>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</si>
  <si>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</si>
  <si>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</si>
  <si>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</si>
  <si>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</si>
  <si>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</si>
  <si>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</si>
  <si>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</si>
  <si>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</si>
  <si>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</si>
  <si>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</si>
  <si>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</si>
  <si>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</si>
  <si>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</si>
  <si>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</si>
  <si>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</si>
  <si>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</si>
  <si>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</si>
  <si>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</si>
  <si>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</si>
  <si>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</si>
  <si>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</si>
  <si>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</si>
  <si>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</si>
  <si>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</si>
  <si>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</si>
  <si>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</si>
  <si>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</si>
  <si>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</si>
  <si>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</si>
  <si>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</si>
  <si>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</si>
  <si>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</si>
  <si>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</si>
  <si>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</si>
  <si>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</si>
  <si>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</si>
  <si>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</si>
  <si>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</si>
  <si>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</si>
  <si>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</si>
  <si>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</si>
  <si>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</si>
  <si>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</si>
  <si>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</si>
  <si>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</si>
  <si>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</si>
  <si>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</si>
  <si>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</si>
  <si>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</si>
  <si>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</si>
  <si>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</si>
  <si>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</si>
  <si>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</si>
  <si>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</si>
  <si>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</si>
  <si>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</si>
  <si>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</si>
  <si>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</si>
  <si>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</si>
  <si>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</si>
  <si>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</si>
  <si>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</si>
  <si>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</si>
  <si>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</si>
  <si>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</si>
  <si>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</si>
  <si>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</si>
  <si>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</si>
  <si>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</si>
  <si>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</si>
  <si>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</si>
  <si>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</si>
  <si>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</si>
  <si>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</si>
  <si>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</si>
  <si>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</si>
  <si>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</si>
  <si>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</si>
  <si>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</si>
  <si>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</si>
  <si>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</si>
  <si>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</si>
  <si>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</si>
  <si>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</si>
  <si>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</si>
  <si>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</si>
  <si>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</si>
  <si>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</si>
  <si>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</si>
  <si>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</si>
  <si>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</si>
  <si>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</si>
  <si>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</si>
  <si>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</si>
  <si>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</si>
  <si>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</si>
  <si>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</si>
  <si>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</si>
  <si>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</si>
  <si>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</si>
  <si>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</si>
  <si>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</si>
  <si>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</si>
  <si>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</si>
  <si>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</si>
  <si>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</si>
  <si>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</si>
  <si>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</si>
  <si>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</si>
  <si>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</si>
  <si>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</si>
  <si>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</si>
  <si>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</si>
  <si>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</si>
  <si>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</si>
  <si>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</si>
  <si>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</si>
  <si>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</si>
  <si>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</si>
  <si>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</si>
  <si>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</si>
  <si>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</si>
  <si>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</si>
  <si>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</si>
  <si>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</si>
  <si>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</si>
  <si>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</si>
  <si>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</si>
  <si>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</si>
  <si>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</si>
  <si>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</si>
  <si>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</si>
  <si>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</si>
  <si>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</si>
  <si>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</si>
  <si>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</si>
  <si>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</si>
  <si>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</si>
  <si>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</si>
  <si>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</si>
  <si>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</si>
  <si>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</si>
  <si>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</si>
  <si>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</si>
  <si>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</si>
  <si>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</si>
  <si>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</si>
  <si>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</si>
  <si>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</si>
  <si>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</si>
  <si>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</si>
  <si>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</si>
  <si>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</si>
  <si>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</si>
  <si>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</si>
  <si>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</si>
  <si>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</si>
  <si>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</si>
  <si>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</si>
  <si>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</si>
  <si>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</si>
  <si>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</si>
  <si>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</si>
  <si>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</si>
  <si>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</si>
  <si>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</si>
  <si>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</si>
  <si>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</si>
  <si>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</si>
  <si>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</si>
  <si>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</si>
  <si>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</si>
  <si>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</si>
  <si>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</si>
  <si>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</si>
  <si>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</si>
  <si>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</si>
  <si>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</si>
  <si>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</si>
  <si>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</si>
  <si>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</si>
  <si>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</si>
  <si>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</si>
  <si>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</si>
  <si>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</si>
  <si>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</si>
  <si>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</si>
  <si>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</si>
  <si>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</si>
  <si>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</si>
  <si>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</si>
  <si>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</si>
  <si>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</si>
  <si>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</si>
  <si>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</si>
  <si>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</si>
  <si>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</si>
  <si>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</si>
  <si>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</si>
  <si>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</si>
  <si>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</si>
  <si>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</si>
  <si>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</si>
  <si>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</si>
  <si>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</si>
  <si>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</si>
  <si>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</si>
  <si>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</si>
  <si>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</si>
  <si>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</si>
  <si>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</si>
  <si>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</si>
  <si>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</si>
  <si>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</si>
  <si>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</si>
  <si>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</si>
  <si>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</si>
  <si>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</si>
  <si>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</si>
  <si>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</si>
  <si>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</si>
  <si>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</si>
  <si>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</si>
  <si>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</si>
  <si>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</si>
  <si>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</si>
  <si>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</si>
  <si>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</si>
  <si>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</si>
  <si>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</si>
  <si>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</si>
  <si>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</si>
  <si>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</si>
  <si>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</si>
  <si>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</si>
  <si>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</si>
  <si>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</si>
  <si>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</si>
  <si>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</si>
  <si>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</si>
  <si>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</si>
  <si>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</si>
  <si>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</si>
  <si>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</si>
  <si>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</si>
  <si>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</si>
  <si>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</si>
  <si>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</si>
  <si>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</si>
  <si>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</si>
  <si>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</si>
  <si>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</si>
  <si>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</si>
  <si>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</si>
  <si>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</si>
  <si>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</si>
  <si>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</si>
  <si>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</si>
  <si>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</si>
  <si>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</si>
  <si>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</si>
  <si>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</si>
  <si>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</si>
  <si>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</si>
  <si>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</si>
  <si>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</si>
  <si>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</si>
  <si>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</si>
  <si>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</si>
  <si>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</si>
  <si>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</si>
  <si>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</si>
  <si>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</si>
  <si>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</si>
  <si>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</si>
  <si>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</si>
  <si>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</si>
  <si>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</si>
  <si>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</si>
  <si>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</si>
  <si>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</si>
  <si>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</si>
  <si>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</si>
  <si>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</si>
  <si>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</si>
  <si>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</si>
  <si>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</si>
  <si>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</si>
  <si>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</si>
  <si>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</si>
  <si>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</si>
  <si>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</si>
  <si>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</si>
  <si>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</si>
  <si>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</si>
  <si>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</si>
  <si>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</si>
  <si>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</si>
  <si>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</si>
  <si>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</si>
  <si>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</si>
  <si>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</si>
  <si>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</si>
  <si>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</si>
  <si>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</si>
  <si>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</si>
  <si>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</si>
  <si>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</si>
  <si>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</si>
  <si>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</si>
  <si>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</si>
  <si>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</si>
  <si>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</si>
  <si>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</si>
  <si>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</si>
  <si>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</si>
  <si>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</si>
  <si>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</si>
  <si>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</si>
  <si>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</si>
  <si>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</si>
  <si>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</si>
  <si>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</si>
  <si>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</si>
  <si>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</si>
  <si>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</si>
  <si>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</si>
  <si>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</si>
  <si>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</si>
  <si>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</si>
  <si>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</si>
  <si>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</si>
  <si>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</si>
  <si>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</si>
  <si>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</si>
  <si>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</si>
  <si>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</si>
  <si>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</si>
  <si>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</si>
  <si>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</si>
  <si>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</si>
  <si>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</si>
  <si>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</si>
  <si>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</si>
  <si>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</si>
  <si>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</si>
  <si>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</si>
  <si>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</si>
  <si>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</si>
  <si>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</si>
  <si>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</si>
  <si>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</si>
  <si>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</si>
  <si>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</si>
  <si>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</si>
  <si>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</si>
  <si>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</si>
  <si>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</si>
  <si>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</si>
  <si>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</si>
  <si>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</si>
  <si>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</si>
  <si>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</si>
  <si>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</si>
  <si>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</si>
  <si>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</si>
  <si>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</si>
  <si>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</si>
  <si>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</si>
  <si>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</si>
  <si>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</si>
  <si>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</si>
  <si>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</si>
  <si>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</si>
  <si>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</si>
  <si>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</si>
  <si>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</si>
  <si>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</si>
  <si>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</si>
  <si>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</si>
  <si>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</si>
  <si>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</si>
  <si>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</si>
  <si>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</si>
  <si>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</si>
  <si>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</si>
  <si>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</si>
  <si>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</si>
  <si>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</si>
  <si>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</si>
  <si>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</si>
  <si>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</si>
  <si>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</si>
  <si>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</si>
  <si>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</si>
  <si>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</si>
  <si>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</si>
  <si>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</si>
  <si>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</si>
  <si>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</si>
  <si>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</si>
  <si>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</si>
  <si>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</si>
  <si>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</si>
  <si>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</si>
  <si>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</si>
  <si>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</si>
  <si>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</si>
  <si>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</si>
  <si>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</si>
  <si>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</si>
  <si>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</si>
  <si>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</si>
  <si>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</si>
  <si>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</si>
  <si>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</si>
  <si>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</si>
  <si>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</si>
  <si>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</si>
  <si>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</si>
  <si>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</si>
  <si>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</si>
  <si>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</si>
  <si>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</si>
  <si>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</si>
  <si>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</si>
  <si>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</si>
  <si>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</si>
  <si>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</si>
  <si>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</si>
  <si>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</si>
  <si>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</si>
  <si>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</si>
  <si>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</si>
  <si>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</si>
  <si>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</si>
  <si>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</si>
  <si>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</si>
  <si>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</si>
  <si>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</si>
  <si>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</si>
  <si>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</si>
  <si>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</si>
  <si>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</si>
  <si>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</si>
  <si>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</si>
  <si>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</si>
  <si>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</si>
  <si>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</si>
  <si>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</si>
  <si>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</si>
  <si>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</si>
  <si>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</si>
  <si>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</si>
  <si>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</si>
  <si>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</si>
  <si>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</si>
  <si>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</si>
  <si>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</si>
  <si>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</si>
  <si>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</si>
  <si>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</si>
  <si>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</si>
  <si>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</si>
  <si>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</si>
  <si>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</si>
  <si>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</si>
  <si>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</si>
  <si>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</si>
  <si>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</si>
  <si>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</si>
  <si>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</si>
  <si>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</si>
  <si>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</si>
  <si>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</si>
  <si>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</si>
  <si>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</si>
  <si>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</si>
  <si>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</si>
  <si>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</si>
  <si>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</si>
  <si>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</si>
  <si>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</si>
  <si>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</si>
  <si>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</si>
  <si>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</si>
  <si>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</si>
  <si>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</si>
  <si>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</si>
  <si>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</si>
  <si>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</si>
  <si>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</si>
  <si>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</si>
  <si>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</si>
  <si>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</si>
  <si>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</si>
  <si>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</si>
  <si>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</si>
  <si>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</si>
  <si>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</si>
  <si>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</si>
  <si>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</si>
  <si>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</si>
  <si>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</si>
  <si>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</si>
  <si>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</si>
  <si>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</si>
  <si>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</si>
  <si>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</si>
  <si>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</si>
  <si>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</si>
  <si>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</si>
  <si>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</si>
  <si>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</si>
  <si>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</si>
  <si>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</si>
  <si>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</si>
  <si>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</si>
  <si>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</si>
  <si>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</si>
  <si>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</si>
  <si>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</si>
  <si>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</si>
  <si>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</si>
  <si>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</si>
  <si>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</si>
  <si>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</si>
  <si>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</si>
  <si>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</si>
  <si>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</si>
  <si>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</si>
  <si>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</si>
  <si>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</si>
  <si>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</si>
  <si>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</si>
  <si>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</si>
  <si>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</si>
  <si>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</si>
  <si>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</si>
  <si>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</si>
  <si>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</si>
  <si>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</si>
  <si>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</si>
  <si>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</si>
  <si>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</si>
  <si>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</si>
  <si>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</si>
  <si>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</si>
  <si>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</si>
  <si>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</si>
  <si>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</si>
  <si>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</si>
  <si>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</si>
  <si>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</si>
  <si>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</si>
  <si>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</si>
  <si>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</si>
  <si>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</si>
  <si>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</si>
  <si>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</si>
  <si>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</si>
  <si>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</si>
  <si>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</si>
  <si>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</si>
  <si>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</si>
  <si>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</si>
  <si>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</si>
  <si>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</si>
  <si>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</si>
  <si>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</si>
  <si>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</si>
  <si>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</si>
  <si>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</si>
  <si>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</si>
  <si>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</si>
  <si>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</si>
  <si>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</si>
  <si>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</si>
  <si>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</si>
  <si>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</si>
  <si>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</si>
  <si>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</si>
  <si>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</si>
  <si>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</si>
  <si>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</si>
  <si>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</si>
  <si>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</si>
  <si>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</si>
  <si>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</si>
  <si>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</si>
  <si>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</si>
  <si>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</si>
  <si>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</si>
  <si>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</si>
  <si>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</si>
  <si>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</si>
  <si>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</si>
  <si>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</si>
  <si>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</si>
  <si>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</si>
  <si>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</si>
  <si>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</si>
  <si>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</si>
  <si>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</si>
  <si>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</si>
  <si>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</si>
  <si>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</si>
  <si>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</si>
  <si>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</si>
  <si>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</si>
  <si>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</si>
  <si>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</si>
  <si>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</si>
  <si>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</si>
  <si>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</si>
  <si>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</si>
  <si>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</si>
  <si>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</si>
  <si>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</si>
  <si>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</si>
  <si>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</si>
  <si>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</si>
  <si>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</si>
  <si>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</si>
  <si>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</si>
  <si>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</si>
  <si>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</si>
  <si>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</si>
  <si>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</si>
  <si>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</si>
  <si>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</si>
  <si>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</si>
  <si>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</si>
  <si>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</si>
  <si>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</si>
  <si>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</si>
  <si>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</si>
  <si>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</si>
  <si>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</si>
  <si>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</si>
  <si>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</si>
  <si>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</si>
  <si>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</si>
  <si>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</si>
  <si>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</si>
  <si>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</si>
  <si>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</si>
  <si>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</si>
  <si>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</si>
  <si>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</si>
  <si>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</si>
  <si>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</si>
  <si>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</si>
  <si>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</si>
  <si>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</si>
  <si>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</si>
  <si>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</si>
  <si>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</si>
  <si>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</si>
  <si>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</si>
  <si>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</si>
  <si>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</si>
  <si>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</si>
  <si>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</si>
  <si>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</si>
  <si>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</si>
  <si>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</si>
  <si>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</si>
  <si>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</si>
  <si>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</si>
  <si>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</si>
  <si>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</si>
  <si>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</si>
  <si>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</si>
  <si>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</si>
  <si>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</si>
  <si>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</si>
  <si>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</si>
  <si>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</si>
  <si>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</si>
  <si>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</si>
  <si>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</si>
  <si>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</si>
  <si>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</si>
  <si>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</si>
  <si>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</si>
  <si>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</si>
  <si>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</si>
  <si>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</si>
  <si>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</si>
  <si>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</si>
  <si>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</si>
  <si>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</si>
  <si>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</si>
  <si>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</si>
  <si>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</si>
  <si>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</si>
  <si>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</si>
  <si>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</si>
  <si>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</si>
  <si>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</si>
  <si>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</si>
  <si>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</si>
  <si>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</si>
  <si>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</si>
  <si>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</si>
  <si>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</si>
  <si>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</si>
  <si>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</si>
  <si>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</si>
  <si>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</si>
  <si>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</si>
  <si>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</si>
  <si>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</si>
  <si>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</si>
  <si>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</si>
  <si>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</si>
  <si>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</si>
  <si>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</si>
  <si>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</si>
  <si>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</si>
  <si>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</si>
  <si>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</si>
  <si>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</si>
  <si>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</si>
  <si>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</si>
  <si>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</si>
  <si>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</si>
  <si>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</si>
  <si>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</si>
  <si>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</si>
  <si>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</si>
  <si>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</si>
  <si>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</si>
  <si>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</si>
  <si>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</si>
  <si>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</si>
  <si>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</si>
  <si>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</si>
  <si>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</si>
  <si>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</si>
  <si>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</si>
  <si>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</si>
  <si>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</si>
  <si>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</si>
  <si>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</si>
  <si>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</si>
  <si>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</si>
  <si>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</si>
  <si>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</si>
  <si>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</si>
  <si>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</si>
  <si>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</si>
  <si>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</si>
  <si>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</si>
  <si>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</si>
  <si>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</si>
  <si>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</si>
  <si>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</si>
  <si>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</si>
  <si>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</si>
  <si>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</si>
  <si>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</si>
  <si>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</si>
  <si>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</si>
  <si>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</si>
  <si>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</si>
  <si>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</si>
  <si>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</si>
  <si>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</si>
  <si>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</si>
  <si>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</si>
  <si>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</si>
  <si>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</si>
  <si>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</si>
  <si>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</si>
  <si>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</si>
  <si>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</si>
  <si>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</si>
  <si>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</si>
  <si>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</si>
  <si>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</si>
  <si>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</si>
  <si>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</si>
  <si>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</si>
  <si>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</si>
  <si>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</si>
  <si>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</si>
  <si>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</si>
  <si>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</si>
  <si>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</si>
  <si>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</si>
  <si>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</si>
  <si>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</si>
  <si>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</si>
  <si>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</si>
  <si>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</si>
  <si>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</si>
  <si>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</si>
  <si>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</si>
  <si>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</si>
  <si>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</si>
  <si>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</si>
  <si>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</si>
  <si>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</si>
  <si>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</si>
  <si>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</si>
  <si>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</si>
  <si>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</si>
  <si>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</si>
  <si>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</si>
  <si>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</si>
  <si>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</si>
  <si>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</si>
  <si>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</si>
  <si>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</si>
  <si>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</si>
  <si>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</si>
  <si>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</si>
  <si>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</si>
  <si>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</si>
  <si>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</si>
  <si>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</si>
  <si>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</si>
  <si>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</si>
  <si>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</si>
  <si>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</si>
  <si>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</si>
  <si>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</si>
  <si>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</si>
  <si>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</si>
  <si>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</si>
  <si>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</si>
  <si>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</si>
  <si>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</si>
  <si>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</si>
  <si>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</si>
  <si>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</si>
  <si>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</si>
  <si>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</si>
  <si>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</si>
  <si>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</si>
  <si>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</si>
  <si>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</si>
  <si>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</si>
  <si>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</si>
  <si>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</si>
  <si>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</si>
  <si>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</si>
  <si>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</si>
  <si>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</si>
  <si>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</si>
  <si>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</si>
  <si>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</si>
  <si>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</si>
  <si>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</si>
  <si>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</si>
  <si>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</si>
  <si>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</si>
  <si>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</si>
  <si>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</si>
  <si>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</si>
  <si>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</si>
  <si>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</si>
  <si>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</si>
  <si>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</si>
  <si>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</si>
  <si>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</si>
  <si>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</si>
  <si>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</si>
  <si>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</si>
  <si>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</si>
  <si>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</si>
  <si>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</si>
  <si>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</si>
  <si>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</si>
  <si>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</si>
  <si>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</si>
  <si>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</si>
  <si>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</si>
  <si>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</si>
  <si>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</si>
  <si>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</si>
  <si>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</si>
  <si>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</si>
  <si>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</si>
  <si>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</si>
  <si>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</si>
  <si>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</si>
  <si>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</si>
  <si>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</si>
  <si>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</si>
  <si>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</si>
  <si>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</si>
  <si>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</si>
  <si>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</si>
  <si>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</si>
  <si>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</si>
  <si>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</si>
  <si>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</si>
  <si>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</si>
  <si>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</si>
  <si>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</si>
  <si>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</si>
  <si>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</si>
  <si>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</si>
  <si>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</si>
  <si>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</si>
  <si>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</si>
  <si>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</si>
  <si>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</si>
  <si>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</si>
  <si>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</si>
  <si>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</si>
  <si>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</si>
  <si>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</si>
  <si>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</si>
  <si>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</si>
  <si>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</si>
  <si>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</si>
  <si>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</si>
  <si>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</si>
  <si>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</si>
  <si>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</si>
  <si>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</si>
  <si>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</si>
  <si>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</si>
  <si>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</si>
  <si>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</si>
  <si>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</si>
  <si>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</si>
  <si>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</si>
  <si>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</si>
  <si>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</si>
  <si>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</si>
  <si>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</si>
  <si>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</si>
  <si>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</si>
  <si>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</si>
  <si>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</si>
  <si>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</si>
  <si>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</si>
  <si>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</si>
  <si>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</si>
  <si>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</si>
  <si>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</si>
  <si>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</si>
  <si>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</si>
  <si>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</si>
  <si>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</si>
  <si>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</si>
  <si>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</si>
  <si>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</si>
  <si>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</si>
  <si>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</si>
  <si>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</si>
  <si>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</si>
  <si>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</si>
  <si>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</si>
  <si>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</si>
  <si>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</si>
  <si>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</si>
  <si>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</si>
  <si>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</si>
  <si>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</si>
  <si>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</si>
  <si>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</si>
  <si>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</si>
  <si>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</si>
  <si>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</si>
  <si>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</si>
  <si>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</si>
  <si>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</si>
  <si>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</si>
  <si>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</si>
  <si>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</si>
  <si>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</si>
  <si>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</si>
  <si>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</si>
  <si>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</si>
  <si>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</si>
  <si>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</si>
  <si>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</si>
  <si>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</si>
  <si>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</si>
  <si>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</si>
  <si>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</si>
  <si>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</si>
  <si>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</si>
  <si>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</si>
  <si>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</si>
  <si>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</si>
  <si>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</si>
  <si>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</si>
  <si>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</si>
  <si>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</si>
  <si>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</si>
  <si>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</si>
  <si>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</si>
  <si>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</si>
  <si>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</si>
  <si>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</si>
  <si>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</si>
  <si>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</si>
  <si>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</si>
  <si>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</si>
  <si>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</si>
  <si>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</si>
  <si>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</si>
  <si>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</si>
  <si>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</si>
  <si>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</si>
  <si>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</si>
  <si>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</si>
  <si>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</si>
  <si>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</si>
  <si>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</si>
  <si>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</si>
  <si>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</si>
  <si>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</si>
  <si>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</si>
  <si>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</si>
  <si>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</si>
  <si>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</si>
  <si>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</si>
  <si>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</si>
  <si>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</si>
  <si>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</si>
  <si>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</si>
  <si>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</si>
  <si>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</si>
  <si>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</si>
  <si>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</si>
  <si>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</si>
  <si>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</si>
  <si>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</si>
  <si>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</si>
  <si>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</si>
  <si>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</si>
  <si>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</si>
  <si>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</si>
  <si>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</si>
  <si>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</si>
  <si>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</si>
  <si>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</si>
  <si>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</si>
  <si>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</si>
  <si>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</si>
  <si>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</si>
  <si>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</si>
  <si>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</si>
  <si>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</si>
  <si>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</si>
  <si>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</si>
  <si>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</si>
  <si>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</si>
  <si>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</si>
  <si>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</si>
  <si>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</si>
  <si>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</si>
  <si>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</si>
  <si>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</si>
  <si>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</si>
  <si>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</si>
  <si>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</si>
  <si>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</si>
  <si>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</si>
  <si>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</si>
  <si>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</si>
  <si>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</si>
  <si>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</si>
  <si>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</si>
  <si>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</si>
  <si>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</si>
  <si>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</si>
  <si>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</si>
  <si>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</si>
  <si>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</si>
  <si>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</si>
  <si>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</si>
  <si>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</si>
  <si>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</si>
  <si>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</si>
  <si>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</si>
  <si>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</si>
  <si>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</si>
  <si>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</si>
  <si>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</si>
  <si>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</si>
  <si>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</si>
  <si>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</si>
  <si>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</si>
  <si>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</si>
  <si>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</si>
  <si>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</si>
  <si>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</si>
  <si>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</si>
  <si>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</si>
  <si>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</si>
  <si>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</si>
  <si>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</si>
  <si>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</si>
  <si>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</si>
  <si>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</si>
  <si>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</si>
  <si>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</si>
  <si>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</si>
  <si>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</si>
  <si>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</si>
  <si>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</si>
  <si>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</si>
  <si>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</si>
  <si>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</si>
  <si>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</si>
  <si>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</si>
  <si>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</si>
  <si>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</si>
  <si>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</si>
  <si>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</si>
  <si>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</si>
  <si>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</si>
  <si>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</si>
  <si>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</si>
  <si>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</si>
  <si>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</si>
  <si>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</si>
  <si>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</si>
  <si>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</si>
  <si>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</si>
  <si>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</si>
  <si>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</si>
  <si>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</si>
  <si>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</si>
  <si>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</si>
  <si>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</si>
  <si>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</si>
  <si>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</si>
  <si>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</si>
  <si>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</si>
  <si>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</si>
  <si>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</si>
  <si>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</si>
  <si>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</si>
  <si>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</si>
  <si>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</si>
  <si>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</si>
  <si>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</si>
  <si>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</si>
  <si>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</si>
  <si>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</si>
  <si>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</si>
  <si>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</si>
  <si>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</si>
  <si>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</si>
  <si>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</si>
  <si>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</si>
  <si>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</si>
  <si>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</si>
  <si>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</si>
  <si>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</si>
  <si>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</si>
  <si>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</si>
  <si>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</si>
  <si>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</si>
  <si>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</si>
  <si>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</si>
  <si>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</si>
  <si>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</si>
  <si>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</si>
  <si>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</si>
  <si>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</si>
  <si>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</si>
  <si>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</si>
  <si>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</si>
  <si>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</si>
  <si>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</si>
  <si>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</si>
  <si>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</si>
  <si>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</si>
  <si>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</si>
  <si>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</si>
  <si>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</si>
  <si>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</si>
  <si>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</si>
  <si>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</si>
  <si>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</si>
  <si>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</si>
  <si>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</si>
  <si>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</si>
  <si>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</si>
  <si>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</si>
  <si>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</si>
  <si>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</si>
  <si>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</si>
  <si>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</si>
  <si>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</si>
  <si>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</si>
  <si>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</si>
  <si>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</si>
  <si>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</si>
  <si>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</si>
  <si>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</si>
  <si>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</si>
  <si>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</si>
  <si>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</si>
  <si>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</si>
  <si>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</si>
  <si>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</si>
  <si>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</si>
  <si>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</si>
  <si>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</si>
  <si>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</si>
  <si>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</si>
  <si>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</si>
  <si>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</si>
  <si>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</si>
  <si>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</si>
  <si>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</si>
  <si>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</si>
  <si>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</si>
  <si>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</si>
  <si>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</si>
  <si>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</si>
  <si>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</si>
  <si>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</si>
  <si>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</si>
  <si>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</si>
  <si>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</si>
  <si>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</si>
  <si>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</si>
  <si>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</si>
  <si>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</si>
  <si>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</si>
  <si>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</si>
  <si>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</si>
  <si>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</si>
  <si>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</si>
  <si>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</si>
  <si>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</si>
  <si>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</si>
  <si>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</si>
  <si>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</si>
  <si>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</si>
  <si>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</si>
  <si>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</si>
  <si>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</si>
  <si>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</si>
  <si>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</si>
  <si>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</si>
  <si>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</si>
  <si>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</si>
  <si>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</si>
  <si>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</si>
  <si>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</si>
  <si>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</si>
  <si>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</si>
  <si>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</si>
  <si>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</si>
  <si>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</si>
  <si>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</si>
  <si>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</si>
  <si>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</si>
  <si>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</si>
  <si>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</si>
  <si>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</si>
  <si>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</si>
  <si>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</si>
  <si>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</si>
  <si>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</si>
  <si>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</si>
  <si>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</si>
  <si>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</si>
  <si>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</si>
  <si>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</si>
  <si>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</si>
  <si>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</si>
  <si>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</si>
  <si>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</si>
  <si>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</si>
  <si>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</si>
  <si>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</si>
  <si>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</si>
  <si>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</si>
  <si>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</si>
  <si>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</si>
  <si>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</si>
  <si>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</si>
  <si>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</si>
  <si>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</si>
  <si>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</si>
  <si>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</si>
  <si>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</si>
  <si>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</si>
  <si>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</si>
  <si>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</si>
  <si>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</si>
  <si>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</si>
  <si>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</si>
  <si>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</si>
  <si>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</si>
  <si>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</si>
  <si>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</si>
  <si>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</si>
  <si>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</si>
  <si>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</si>
  <si>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</si>
  <si>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</si>
  <si>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</si>
  <si>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</si>
  <si>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</si>
  <si>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</si>
  <si>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</si>
  <si>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</si>
  <si>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</si>
  <si>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</si>
  <si>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</si>
  <si>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</si>
  <si>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</si>
  <si>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</si>
  <si>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</si>
  <si>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</si>
  <si>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</si>
  <si>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</si>
  <si>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</si>
  <si>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</si>
  <si>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</si>
  <si>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</si>
  <si>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</si>
  <si>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</si>
  <si>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</si>
  <si>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</si>
  <si>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</si>
  <si>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</si>
  <si>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</si>
  <si>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</si>
  <si>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</si>
  <si>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</si>
  <si>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</si>
  <si>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</si>
  <si>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</si>
  <si>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</si>
  <si>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</si>
  <si>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</si>
  <si>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</si>
  <si>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</si>
  <si>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</si>
  <si>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</si>
  <si>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</si>
  <si>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</si>
  <si>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</si>
  <si>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</si>
  <si>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</si>
  <si>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</si>
  <si>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</si>
  <si>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</si>
  <si>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</si>
  <si>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</si>
  <si>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</si>
  <si>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</si>
  <si>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</si>
  <si>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</si>
  <si>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</si>
  <si>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</si>
  <si>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</si>
  <si>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</si>
  <si>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</si>
  <si>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</si>
  <si>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</si>
  <si>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</si>
  <si>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</si>
  <si>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</si>
  <si>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</si>
  <si>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</si>
  <si>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</si>
  <si>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</si>
  <si>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</si>
  <si>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</si>
  <si>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</si>
  <si>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</si>
  <si>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</si>
  <si>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</si>
  <si>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</si>
  <si>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</si>
  <si>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</si>
  <si>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</si>
  <si>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</si>
  <si>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</si>
  <si>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</si>
  <si>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</si>
  <si>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</si>
  <si>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</si>
  <si>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</si>
  <si>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</si>
  <si>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</si>
  <si>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</si>
  <si>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</si>
  <si>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</si>
  <si>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</si>
  <si>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</si>
  <si>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</si>
  <si>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</si>
  <si>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</si>
  <si>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</si>
  <si>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</si>
  <si>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</si>
  <si>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</si>
  <si>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</si>
  <si>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</si>
  <si>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</si>
  <si>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</si>
  <si>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</si>
  <si>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</si>
  <si>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</si>
  <si>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</si>
  <si>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</si>
  <si>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</si>
  <si>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</si>
  <si>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</si>
  <si>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</si>
  <si>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</si>
  <si>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</si>
  <si>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</si>
  <si>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</si>
  <si>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</si>
  <si>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</si>
  <si>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</si>
  <si>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</si>
  <si>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</si>
  <si>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</si>
  <si>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</si>
  <si>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</si>
  <si>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</si>
  <si>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</si>
  <si>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</si>
  <si>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</si>
  <si>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</si>
  <si>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</si>
  <si>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</si>
  <si>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</si>
  <si>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</si>
  <si>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</si>
  <si>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</si>
  <si>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</si>
  <si>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</si>
  <si>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</si>
  <si>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</si>
  <si>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</si>
  <si>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</si>
  <si>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</si>
  <si>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</si>
  <si>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</si>
  <si>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</si>
  <si>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</si>
  <si>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</si>
  <si>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</si>
  <si>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</si>
  <si>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</si>
  <si>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</si>
  <si>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</si>
  <si>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</si>
  <si>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</si>
  <si>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</si>
  <si>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</si>
  <si>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</si>
  <si>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</si>
  <si>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</si>
  <si>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</si>
  <si>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</si>
  <si>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</si>
  <si>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</si>
  <si>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</si>
  <si>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</si>
  <si>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</si>
  <si>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</si>
  <si>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</si>
  <si>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</si>
  <si>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</si>
  <si>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</si>
  <si>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</si>
  <si>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</si>
  <si>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</si>
  <si>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</si>
  <si>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</si>
  <si>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</si>
  <si>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</si>
  <si>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</si>
  <si>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</si>
  <si>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</si>
  <si>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</si>
  <si>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</si>
  <si>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</si>
  <si>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</si>
  <si>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</si>
  <si>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</si>
  <si>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</si>
  <si>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</si>
  <si>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</si>
  <si>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</si>
  <si>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</si>
  <si>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</si>
  <si>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</si>
  <si>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</si>
  <si>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</si>
  <si>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</si>
  <si>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</si>
  <si>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</si>
  <si>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</si>
  <si>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</si>
  <si>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</si>
  <si>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</si>
  <si>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</si>
  <si>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</si>
  <si>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</si>
  <si>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</si>
  <si>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</si>
  <si>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</si>
  <si>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</si>
  <si>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</si>
  <si>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</si>
  <si>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</si>
  <si>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</si>
  <si>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</si>
  <si>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</si>
  <si>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</si>
  <si>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</si>
  <si>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</si>
  <si>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</si>
  <si>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</si>
  <si>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</si>
  <si>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</si>
  <si>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</si>
  <si>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</si>
  <si>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</si>
  <si>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</si>
  <si>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</si>
  <si>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</si>
  <si>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</si>
  <si>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</si>
  <si>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</si>
  <si>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</si>
  <si>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</si>
  <si>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</si>
  <si>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</si>
  <si>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</si>
  <si>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</si>
  <si>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</si>
  <si>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</si>
  <si>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</si>
  <si>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</si>
  <si>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</si>
  <si>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</si>
  <si>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</si>
  <si>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</si>
  <si>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</si>
  <si>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</si>
  <si>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</si>
  <si>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</si>
  <si>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</si>
  <si>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</si>
  <si>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</si>
  <si>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</si>
  <si>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</si>
  <si>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</si>
  <si>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</si>
  <si>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</si>
  <si>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</si>
  <si>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</si>
  <si>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</si>
  <si>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</si>
  <si>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</si>
  <si>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</si>
  <si>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</si>
  <si>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</si>
  <si>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</si>
  <si>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</si>
  <si>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</si>
  <si>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</si>
  <si>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</si>
  <si>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</si>
  <si>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</si>
  <si>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</si>
  <si>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</si>
  <si>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</si>
  <si>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</si>
  <si>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</si>
  <si>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</si>
  <si>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</si>
  <si>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</si>
  <si>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</si>
  <si>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</si>
  <si>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</si>
  <si>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</si>
  <si>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</si>
  <si>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</si>
  <si>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</si>
  <si>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</si>
  <si>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</si>
  <si>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</si>
  <si>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</si>
  <si>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</si>
  <si>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</si>
  <si>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</si>
  <si>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</si>
  <si>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</si>
  <si>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</si>
  <si>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</si>
  <si>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</si>
  <si>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</si>
  <si>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</si>
  <si>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</si>
  <si>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</si>
  <si>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</si>
  <si>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</si>
  <si>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</si>
  <si>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</si>
  <si>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</si>
  <si>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</si>
  <si>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</si>
  <si>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</si>
  <si>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</si>
  <si>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</si>
  <si>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</si>
  <si>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</si>
  <si>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</si>
  <si>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</si>
  <si>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</si>
  <si>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</si>
  <si>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</si>
  <si>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</si>
  <si>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</si>
  <si>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</si>
  <si>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</si>
  <si>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</si>
  <si>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</si>
  <si>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</si>
  <si>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</si>
  <si>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</si>
  <si>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</si>
  <si>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</si>
  <si>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</si>
  <si>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</si>
  <si>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</si>
  <si>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</si>
  <si>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</si>
  <si>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</si>
  <si>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</si>
  <si>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</si>
  <si>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</si>
  <si>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</si>
  <si>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</si>
  <si>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</si>
  <si>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</si>
  <si>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</si>
  <si>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</si>
  <si>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</si>
  <si>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</si>
  <si>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</si>
  <si>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</si>
  <si>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</si>
  <si>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</si>
  <si>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</si>
  <si>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</si>
  <si>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</si>
  <si>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</si>
  <si>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</si>
  <si>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</si>
  <si>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</si>
  <si>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</si>
  <si>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</si>
  <si>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</si>
  <si>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</si>
  <si>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</si>
  <si>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</si>
  <si>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</si>
  <si>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</si>
  <si>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</si>
  <si>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</si>
  <si>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</si>
  <si>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</si>
  <si>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</si>
  <si>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</si>
  <si>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</si>
  <si>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</si>
  <si>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</si>
  <si>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</si>
  <si>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</si>
  <si>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</si>
  <si>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</si>
  <si>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</si>
  <si>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</si>
  <si>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</si>
  <si>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</si>
  <si>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</si>
  <si>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</si>
  <si>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</si>
  <si>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</si>
  <si>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</si>
  <si>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</si>
  <si>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</si>
  <si>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</si>
  <si>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</si>
  <si>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</si>
  <si>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</si>
  <si>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</si>
  <si>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</si>
  <si>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</si>
  <si>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</si>
  <si>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</si>
  <si>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</si>
  <si>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</si>
  <si>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</si>
  <si>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</si>
  <si>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</si>
  <si>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</si>
  <si>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</si>
  <si>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</si>
  <si>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</si>
  <si>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</si>
  <si>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</si>
  <si>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</si>
  <si>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</si>
  <si>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</si>
  <si>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</si>
  <si>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</si>
  <si>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</si>
  <si>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</si>
  <si>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</si>
  <si>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</si>
  <si>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</si>
  <si>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</si>
  <si>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</si>
  <si>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</si>
  <si>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</si>
  <si>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</si>
  <si>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</si>
  <si>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</si>
  <si>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</si>
  <si>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</si>
  <si>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</si>
  <si>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</si>
  <si>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</si>
  <si>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</si>
  <si>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</si>
  <si>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</si>
  <si>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</si>
  <si>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</si>
  <si>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</si>
  <si>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</si>
  <si>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</si>
  <si>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</si>
  <si>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</si>
  <si>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</si>
  <si>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</si>
  <si>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</si>
  <si>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</si>
  <si>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</si>
  <si>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</si>
  <si>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</si>
  <si>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</si>
  <si>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</si>
  <si>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</si>
  <si>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</si>
  <si>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</si>
  <si>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</si>
  <si>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</si>
  <si>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</si>
  <si>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</si>
  <si>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</si>
  <si>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</si>
  <si>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</si>
  <si>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</si>
  <si>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</si>
  <si>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</si>
  <si>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</si>
  <si>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</si>
  <si>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</si>
  <si>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</si>
  <si>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</si>
  <si>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</si>
  <si>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</si>
  <si>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</si>
  <si>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</si>
  <si>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</si>
  <si>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</si>
  <si>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</si>
  <si>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</si>
  <si>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</si>
  <si>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</si>
  <si>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</si>
  <si>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</si>
  <si>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</si>
  <si>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</si>
  <si>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</si>
  <si>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</si>
  <si>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</si>
  <si>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</si>
  <si>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</si>
  <si>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</si>
  <si>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</si>
  <si>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</si>
  <si>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</si>
  <si>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</si>
  <si>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</si>
  <si>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</si>
  <si>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</si>
  <si>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</si>
  <si>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</si>
  <si>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</si>
  <si>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</si>
  <si>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</si>
  <si>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</si>
  <si>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</si>
  <si>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</si>
  <si>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</si>
  <si>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</si>
  <si>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</si>
  <si>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</si>
  <si>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</si>
  <si>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</si>
  <si>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</si>
  <si>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</si>
  <si>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</si>
  <si>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</si>
  <si>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</si>
  <si>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</si>
  <si>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</si>
  <si>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</si>
  <si>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</si>
  <si>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</si>
  <si>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</si>
  <si>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</si>
  <si>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</si>
  <si>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</si>
  <si>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</si>
  <si>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</si>
  <si>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</si>
  <si>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</si>
  <si>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</si>
  <si>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</si>
  <si>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</si>
  <si>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</si>
  <si>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</si>
  <si>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</si>
  <si>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</si>
  <si>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</si>
  <si>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</si>
  <si>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</si>
  <si>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</si>
  <si>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</si>
  <si>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</si>
  <si>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</si>
  <si>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</si>
  <si>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</si>
  <si>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</si>
  <si>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</si>
  <si>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</si>
  <si>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</si>
  <si>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</si>
  <si>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</si>
  <si>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</si>
  <si>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</si>
  <si>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</si>
  <si>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</si>
  <si>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</si>
  <si>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</si>
  <si>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</si>
  <si>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</si>
  <si>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</si>
  <si>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</si>
  <si>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</si>
  <si>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</si>
  <si>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</si>
  <si>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</si>
  <si>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</si>
  <si>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</si>
  <si>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</si>
  <si>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</si>
  <si>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</si>
  <si>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</si>
  <si>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</si>
  <si>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</si>
  <si>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</si>
  <si>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</si>
  <si>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</si>
  <si>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</si>
  <si>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</si>
  <si>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</si>
  <si>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</si>
  <si>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</si>
  <si>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</si>
  <si>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</si>
  <si>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</si>
  <si>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</si>
  <si>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</si>
  <si>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</si>
  <si>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</si>
  <si>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</si>
  <si>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</si>
  <si>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</si>
  <si>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</si>
  <si>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</si>
  <si>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</si>
  <si>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</si>
  <si>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</si>
  <si>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</si>
  <si>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</si>
  <si>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</si>
  <si>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</si>
  <si>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</si>
  <si>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</si>
  <si>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</si>
  <si>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</si>
  <si>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</si>
  <si>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</si>
  <si>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</si>
  <si>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</si>
  <si>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</si>
  <si>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</si>
  <si>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</si>
  <si>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</si>
  <si>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</si>
  <si>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</si>
  <si>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</si>
  <si>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</si>
  <si>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</si>
  <si>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</si>
  <si>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</si>
  <si>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</si>
  <si>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</si>
  <si>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</si>
  <si>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</si>
  <si>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</si>
  <si>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</si>
  <si>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</si>
  <si>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</si>
  <si>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</si>
  <si>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</si>
  <si>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</si>
  <si>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</si>
  <si>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</si>
  <si>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</si>
  <si>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</si>
  <si>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</si>
  <si>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</si>
  <si>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</si>
  <si>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</si>
  <si>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</si>
  <si>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</si>
  <si>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</si>
  <si>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</si>
  <si>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</si>
  <si>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</si>
  <si>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</si>
  <si>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</si>
  <si>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</si>
  <si>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</si>
  <si>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</si>
  <si>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</si>
  <si>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</si>
  <si>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</si>
  <si>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</si>
  <si>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</si>
  <si>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</si>
  <si>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</si>
  <si>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</si>
  <si>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</si>
  <si>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</si>
  <si>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</si>
  <si>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</si>
  <si>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</si>
  <si>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</si>
  <si>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</si>
  <si>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</si>
  <si>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</si>
  <si>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</si>
  <si>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</si>
  <si>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</si>
  <si>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</si>
  <si>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</si>
  <si>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</si>
  <si>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</si>
  <si>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</si>
  <si>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</si>
  <si>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</si>
  <si>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</si>
  <si>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</si>
  <si>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</si>
  <si>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</si>
  <si>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</si>
  <si>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</si>
  <si>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</si>
  <si>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</si>
  <si>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</si>
  <si>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</si>
  <si>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</si>
  <si>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</si>
  <si>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</si>
  <si>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</si>
  <si>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</si>
  <si>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</si>
  <si>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</si>
  <si>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</si>
  <si>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</si>
  <si>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</si>
  <si>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</si>
  <si>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</si>
  <si>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</si>
  <si>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</si>
  <si>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</si>
  <si>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</si>
  <si>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</si>
  <si>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</si>
  <si>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</si>
  <si>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</si>
  <si>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</si>
  <si>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</si>
  <si>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</si>
  <si>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</si>
  <si>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</si>
  <si>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</si>
  <si>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</si>
  <si>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</si>
  <si>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</si>
  <si>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</si>
  <si>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</si>
  <si>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</si>
  <si>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</si>
  <si>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</si>
  <si>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</si>
  <si>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</si>
  <si>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</si>
  <si>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</si>
  <si>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</si>
  <si>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</si>
  <si>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</si>
  <si>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</si>
  <si>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</si>
  <si>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</si>
  <si>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</si>
  <si>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</si>
  <si>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</si>
  <si>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</si>
  <si>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</si>
  <si>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</si>
  <si>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</si>
  <si>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</si>
  <si>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</si>
  <si>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</si>
  <si>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</si>
  <si>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</si>
  <si>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</si>
  <si>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</si>
  <si>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</si>
  <si>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</si>
  <si>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</si>
  <si>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</si>
  <si>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</si>
  <si>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</si>
  <si>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</si>
  <si>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</si>
  <si>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</si>
  <si>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</si>
  <si>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</si>
  <si>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</si>
  <si>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</si>
  <si>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</si>
  <si>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</si>
  <si>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</si>
  <si>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</si>
  <si>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</si>
  <si>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</si>
  <si>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</si>
  <si>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</si>
  <si>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</si>
  <si>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</si>
  <si>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</si>
  <si>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</si>
  <si>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</si>
  <si>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</si>
  <si>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</si>
  <si>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</si>
  <si>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</si>
  <si>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</si>
  <si>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</si>
  <si>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</si>
  <si>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</si>
  <si>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</si>
  <si>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</si>
  <si>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</si>
  <si>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</si>
  <si>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</si>
  <si>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</si>
  <si>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</si>
  <si>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</si>
  <si>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</si>
  <si>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</si>
  <si>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</si>
  <si>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</si>
  <si>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</si>
  <si>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</si>
  <si>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</si>
  <si>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</si>
  <si>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</si>
  <si>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</si>
  <si>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</si>
  <si>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</si>
  <si>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</si>
  <si>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</si>
  <si>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</si>
  <si>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</si>
  <si>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</si>
  <si>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</si>
  <si>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</si>
  <si>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</si>
  <si>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</si>
  <si>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</si>
  <si>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</si>
  <si>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</si>
  <si>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</si>
  <si>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</si>
  <si>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</si>
  <si>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</si>
  <si>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</si>
  <si>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</si>
  <si>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</si>
  <si>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</si>
  <si>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</si>
  <si>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</si>
  <si>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</si>
  <si>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</si>
  <si>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</si>
  <si>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</si>
  <si>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</si>
  <si>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</si>
  <si>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</si>
  <si>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</si>
  <si>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</si>
  <si>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</si>
  <si>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</si>
  <si>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</si>
  <si>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</si>
  <si>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</si>
  <si>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</si>
  <si>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</si>
  <si>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</si>
  <si>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</si>
  <si>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</si>
  <si>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</si>
  <si>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</si>
  <si>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</si>
  <si>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</si>
  <si>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</si>
  <si>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</si>
  <si>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</si>
  <si>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</si>
  <si>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</si>
  <si>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</si>
  <si>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</si>
  <si>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</si>
  <si>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</si>
  <si>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</si>
  <si>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</si>
  <si>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</si>
  <si>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</si>
  <si>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</si>
  <si>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</si>
  <si>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</si>
  <si>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</si>
  <si>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</si>
  <si>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</si>
  <si>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</si>
  <si>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</si>
  <si>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</si>
  <si>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</si>
  <si>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</si>
  <si>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</si>
  <si>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</si>
  <si>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</si>
  <si>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</si>
  <si>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</si>
  <si>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</si>
  <si>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</si>
  <si>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</si>
  <si>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</si>
  <si>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</si>
  <si>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</si>
  <si>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</si>
  <si>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</si>
  <si>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</si>
  <si>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</si>
  <si>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</si>
  <si>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</si>
  <si>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</si>
  <si>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</si>
  <si>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</si>
  <si>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</si>
  <si>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</si>
  <si>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</si>
  <si>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</si>
  <si>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</si>
  <si>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</si>
  <si>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</si>
  <si>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</si>
  <si>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</si>
  <si>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</si>
  <si>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</si>
  <si>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</si>
  <si>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</si>
  <si>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</si>
  <si>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</si>
  <si>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</si>
  <si>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</si>
  <si>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</si>
  <si>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</si>
  <si>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</si>
  <si>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</si>
  <si>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</si>
  <si>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</si>
  <si>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</si>
  <si>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</si>
  <si>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</si>
  <si>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</si>
  <si>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</si>
  <si>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</si>
  <si>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</si>
  <si>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</si>
  <si>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</si>
  <si>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</si>
  <si>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</si>
  <si>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</si>
  <si>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</si>
  <si>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</si>
  <si>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</si>
  <si>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</si>
  <si>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</si>
  <si>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</si>
  <si>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</si>
  <si>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</si>
  <si>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</si>
  <si>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</si>
  <si>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</si>
  <si>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</si>
  <si>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</si>
  <si>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</si>
  <si>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</si>
  <si>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</si>
  <si>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</si>
  <si>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</si>
  <si>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</si>
  <si>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</si>
  <si>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</si>
  <si>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</si>
  <si>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</si>
  <si>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</si>
  <si>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</si>
  <si>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</si>
  <si>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</si>
  <si>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</si>
  <si>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</si>
  <si>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</si>
  <si>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</si>
  <si>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</si>
  <si>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</si>
  <si>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</si>
  <si>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</si>
  <si>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</si>
  <si>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</si>
  <si>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</si>
  <si>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</si>
  <si>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</si>
  <si>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</si>
  <si>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</si>
  <si>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</si>
  <si>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</si>
  <si>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</si>
  <si>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</si>
  <si>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</si>
  <si>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</si>
  <si>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</si>
  <si>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</si>
  <si>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</si>
  <si>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</si>
  <si>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</si>
  <si>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</si>
  <si>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</si>
  <si>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</si>
  <si>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</si>
  <si>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</si>
  <si>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</si>
  <si>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</si>
  <si>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</si>
  <si>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</si>
  <si>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</si>
  <si>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</si>
  <si>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</si>
  <si>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</si>
  <si>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</si>
  <si>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</si>
  <si>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</si>
  <si>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</si>
  <si>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</si>
  <si>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</si>
  <si>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</si>
  <si>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</si>
  <si>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</si>
  <si>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</si>
  <si>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</si>
  <si>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</si>
  <si>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</si>
  <si>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</si>
  <si>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</si>
  <si>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</si>
  <si>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</si>
  <si>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</si>
  <si>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</si>
  <si>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</si>
  <si>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</si>
  <si>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</si>
  <si>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</si>
  <si>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</si>
  <si>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</si>
  <si>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</si>
  <si>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</si>
  <si>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</si>
  <si>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</si>
  <si>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</si>
  <si>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</si>
  <si>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</si>
  <si>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</si>
  <si>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</si>
  <si>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</si>
  <si>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</si>
  <si>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</si>
  <si>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</si>
  <si>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</si>
  <si>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</si>
  <si>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</si>
  <si>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</si>
  <si>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</si>
  <si>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</si>
  <si>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</si>
  <si>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</si>
  <si>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</si>
  <si>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</si>
  <si>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</si>
  <si>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</si>
  <si>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</si>
  <si>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</si>
  <si>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</si>
  <si>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</si>
  <si>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</si>
  <si>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</si>
  <si>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</si>
  <si>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</si>
  <si>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</si>
  <si>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</si>
  <si>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</si>
  <si>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</si>
  <si>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</si>
  <si>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</si>
  <si>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</si>
  <si>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</si>
  <si>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</si>
  <si>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</si>
  <si>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</si>
  <si>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</si>
  <si>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</si>
  <si>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</si>
  <si>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</si>
  <si>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</si>
  <si>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</si>
  <si>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</si>
  <si>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</si>
  <si>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</si>
  <si>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</si>
  <si>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</si>
  <si>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</si>
  <si>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</si>
  <si>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</si>
  <si>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</si>
  <si>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</si>
  <si>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</si>
  <si>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</si>
  <si>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</si>
  <si>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</si>
  <si>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</si>
  <si>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</si>
  <si>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</si>
  <si>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</si>
  <si>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</si>
  <si>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</si>
  <si>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</si>
  <si>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</si>
  <si>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</si>
  <si>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</si>
  <si>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</si>
  <si>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</si>
  <si>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</si>
  <si>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</si>
  <si>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</si>
  <si>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</si>
  <si>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</si>
  <si>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</si>
  <si>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</si>
  <si>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</si>
  <si>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</si>
  <si>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</si>
  <si>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</si>
  <si>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</si>
  <si>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</si>
  <si>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</si>
  <si>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</si>
  <si>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</si>
  <si>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</si>
  <si>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</si>
  <si>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</si>
  <si>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</si>
  <si>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</si>
  <si>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</si>
  <si>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</si>
  <si>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</si>
  <si>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</si>
  <si>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</si>
  <si>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</si>
  <si>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</si>
  <si>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</si>
  <si>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</si>
  <si>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</si>
  <si>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</si>
  <si>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</si>
  <si>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</si>
  <si>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</si>
  <si>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</si>
  <si>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</si>
  <si>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</si>
  <si>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</si>
  <si>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</si>
  <si>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</si>
  <si>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</si>
  <si>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</si>
  <si>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</si>
  <si>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</si>
  <si>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</si>
  <si>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</si>
  <si>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</si>
  <si>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</si>
  <si>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</si>
  <si>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</si>
  <si>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</si>
  <si>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</si>
  <si>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</si>
  <si>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</si>
  <si>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</si>
  <si>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</si>
  <si>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</si>
  <si>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</si>
  <si>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</si>
  <si>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</si>
  <si>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</si>
  <si>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</si>
  <si>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</si>
  <si>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</si>
  <si>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</si>
  <si>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</si>
  <si>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</si>
  <si>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</si>
  <si>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</si>
  <si>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</si>
  <si>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</si>
  <si>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</si>
  <si>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</si>
  <si>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</si>
  <si>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</si>
  <si>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</si>
  <si>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</si>
  <si>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</si>
  <si>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</si>
  <si>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</si>
  <si>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</si>
  <si>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</si>
  <si>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</si>
  <si>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</si>
  <si>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</si>
  <si>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</si>
  <si>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</si>
  <si>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</si>
  <si>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</si>
  <si>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</si>
  <si>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</si>
  <si>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</si>
  <si>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</si>
  <si>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</si>
  <si>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</si>
  <si>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</si>
  <si>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</si>
  <si>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</si>
  <si>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</si>
  <si>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</si>
  <si>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</si>
  <si>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</si>
  <si>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</si>
  <si>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</si>
  <si>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</si>
  <si>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</si>
  <si>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</si>
  <si>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</si>
  <si>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</si>
  <si>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</si>
  <si>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</si>
  <si>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</si>
  <si>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</si>
  <si>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</si>
  <si>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</si>
  <si>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</si>
  <si>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</si>
  <si>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</si>
  <si>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</si>
  <si>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</si>
  <si>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</si>
  <si>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</si>
  <si>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</si>
  <si>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</si>
  <si>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</si>
  <si>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</si>
  <si>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</si>
  <si>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</si>
  <si>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</si>
  <si>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</si>
  <si>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</si>
  <si>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</si>
  <si>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</si>
  <si>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</si>
  <si>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</si>
  <si>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</si>
  <si>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</si>
  <si>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</si>
  <si>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</si>
  <si>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</si>
  <si>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</si>
  <si>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</si>
  <si>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</si>
  <si>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</si>
  <si>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</si>
  <si>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</si>
  <si>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</si>
  <si>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</si>
  <si>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</si>
  <si>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</si>
  <si>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</si>
  <si>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</si>
  <si>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</si>
  <si>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</si>
  <si>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</si>
  <si>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</si>
  <si>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</si>
  <si>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</si>
  <si>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</si>
  <si>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</si>
  <si>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</si>
  <si>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</si>
  <si>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</si>
  <si>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</si>
  <si>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</si>
  <si>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</si>
  <si>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</si>
  <si>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</si>
  <si>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</si>
  <si>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</si>
  <si>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</si>
  <si>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</si>
  <si>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</si>
  <si>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</si>
  <si>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</si>
  <si>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</si>
  <si>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</si>
  <si>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</si>
  <si>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</si>
  <si>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</si>
  <si>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</si>
  <si>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</si>
  <si>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</si>
  <si>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</si>
  <si>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</si>
  <si>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</si>
  <si>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</si>
  <si>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</si>
  <si>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</si>
  <si>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</si>
  <si>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</si>
  <si>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</si>
  <si>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</si>
  <si>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</si>
  <si>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</si>
  <si>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</si>
  <si>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</si>
  <si>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</si>
  <si>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</si>
  <si>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</si>
  <si>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</si>
  <si>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</si>
  <si>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</si>
  <si>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</si>
  <si>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</si>
  <si>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</si>
  <si>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</si>
  <si>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</si>
  <si>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</si>
  <si>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</si>
  <si>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</si>
  <si>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</si>
  <si>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</si>
  <si>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</si>
  <si>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</si>
  <si>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</si>
  <si>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</si>
  <si>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</si>
  <si>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</si>
  <si>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</si>
  <si>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</si>
  <si>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</si>
  <si>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</si>
  <si>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</si>
  <si>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</si>
  <si>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</si>
  <si>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</si>
  <si>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</si>
  <si>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</si>
  <si>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</si>
  <si>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</si>
  <si>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</si>
  <si>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</si>
  <si>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</si>
  <si>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</si>
  <si>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</si>
  <si>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</si>
  <si>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</si>
  <si>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</si>
  <si>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</si>
  <si>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</si>
  <si>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</si>
  <si>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</si>
  <si>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</si>
  <si>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</si>
  <si>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</si>
  <si>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</si>
  <si>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</si>
  <si>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</si>
  <si>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</si>
  <si>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</si>
  <si>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</si>
  <si>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</si>
  <si>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</si>
  <si>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</si>
  <si>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</si>
  <si>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</si>
  <si>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</si>
  <si>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</si>
  <si>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</si>
  <si>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</si>
  <si>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</si>
  <si>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</si>
  <si>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</si>
  <si>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</si>
  <si>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</si>
  <si>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</si>
  <si>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</si>
  <si>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</si>
  <si>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</si>
  <si>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</si>
  <si>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</si>
  <si>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</si>
  <si>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</si>
  <si>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</si>
  <si>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</si>
  <si>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</si>
  <si>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</si>
  <si>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</si>
  <si>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</si>
  <si>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</si>
  <si>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</si>
  <si>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</si>
  <si>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</si>
  <si>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</si>
  <si>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</si>
  <si>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</si>
  <si>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</si>
  <si>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</si>
  <si>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</si>
  <si>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</si>
  <si>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</si>
  <si>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</si>
  <si>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</si>
  <si>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</si>
  <si>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</si>
  <si>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</si>
  <si>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</si>
  <si>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</si>
  <si>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</si>
  <si>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</si>
  <si>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</si>
  <si>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</si>
  <si>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</si>
  <si>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</si>
  <si>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</si>
  <si>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</si>
  <si>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</si>
  <si>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</si>
  <si>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</si>
  <si>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</si>
  <si>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</si>
  <si>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</si>
  <si>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</si>
  <si>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</si>
  <si>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</si>
  <si>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</si>
  <si>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</si>
  <si>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</si>
  <si>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</si>
  <si>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</si>
  <si>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</si>
  <si>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</si>
  <si>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</si>
  <si>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</si>
  <si>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</si>
  <si>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</si>
  <si>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</si>
  <si>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</si>
  <si>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</si>
  <si>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</si>
  <si>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</si>
  <si>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</si>
  <si>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</si>
  <si>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</si>
  <si>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</si>
  <si>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</si>
  <si>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</si>
  <si>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</si>
  <si>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</si>
  <si>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</si>
  <si>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</si>
  <si>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</si>
  <si>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</si>
  <si>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</si>
  <si>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</si>
  <si>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</si>
  <si>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</si>
  <si>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</si>
  <si>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</si>
  <si>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</si>
  <si>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</si>
  <si>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</si>
  <si>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</si>
  <si>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</si>
  <si>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</si>
  <si>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</si>
  <si>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</si>
  <si>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</si>
  <si>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</si>
  <si>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</si>
  <si>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</si>
  <si>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</si>
  <si>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</si>
  <si>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</si>
  <si>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</si>
  <si>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</si>
  <si>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</si>
  <si>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</si>
  <si>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</si>
  <si>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</si>
  <si>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</si>
  <si>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</si>
  <si>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</si>
  <si>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</si>
  <si>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</si>
  <si>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</si>
  <si>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</si>
  <si>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</si>
  <si>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</si>
  <si>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</si>
  <si>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</si>
  <si>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</si>
  <si>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</si>
  <si>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</si>
  <si>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</si>
  <si>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</si>
  <si>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</si>
  <si>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</si>
  <si>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</si>
  <si>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</si>
  <si>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</si>
  <si>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</si>
  <si>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</si>
  <si>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</si>
  <si>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</si>
  <si>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</si>
  <si>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</si>
  <si>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</si>
  <si>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</si>
  <si>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</si>
  <si>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</si>
  <si>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</si>
  <si>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</si>
  <si>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</si>
  <si>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</si>
  <si>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</si>
  <si>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</si>
  <si>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</si>
  <si>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</si>
  <si>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</si>
  <si>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</si>
  <si>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</si>
  <si>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</si>
  <si>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</si>
  <si>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</si>
  <si>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</si>
  <si>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</si>
  <si>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</si>
  <si>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</si>
  <si>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</si>
  <si>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</si>
  <si>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</si>
  <si>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</si>
  <si>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</si>
  <si>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</si>
  <si>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</si>
  <si>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</si>
  <si>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</si>
  <si>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</si>
  <si>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</si>
  <si>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</si>
  <si>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</si>
  <si>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</si>
  <si>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</si>
  <si>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</si>
  <si>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</si>
  <si>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</si>
  <si>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</si>
  <si>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</si>
  <si>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</si>
  <si>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</si>
  <si>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</si>
  <si>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</si>
  <si>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</si>
  <si>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</si>
  <si>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</si>
  <si>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</si>
  <si>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</si>
  <si>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</si>
  <si>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</si>
  <si>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</si>
  <si>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</si>
  <si>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</si>
  <si>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</si>
  <si>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</si>
  <si>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</si>
  <si>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</si>
  <si>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</si>
  <si>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</si>
  <si>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</si>
  <si>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</si>
  <si>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</si>
  <si>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</si>
  <si>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</si>
  <si>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</si>
  <si>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</si>
  <si>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</si>
  <si>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</si>
  <si>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</si>
  <si>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</si>
  <si>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</si>
  <si>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</si>
  <si>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</si>
  <si>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</si>
  <si>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</si>
  <si>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</si>
  <si>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</si>
  <si>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</si>
  <si>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</si>
  <si>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</si>
  <si>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</si>
  <si>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</si>
  <si>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</si>
  <si>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</si>
  <si>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</si>
  <si>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</si>
  <si>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</si>
  <si>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</si>
  <si>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</si>
  <si>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</si>
  <si>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</si>
  <si>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</si>
  <si>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</si>
  <si>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</si>
  <si>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</si>
  <si>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</si>
  <si>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</si>
  <si>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</si>
  <si>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</si>
  <si>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</si>
  <si>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</si>
  <si>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</si>
  <si>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</si>
  <si>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</si>
  <si>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</si>
  <si>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</si>
  <si>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</si>
  <si>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</si>
  <si>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</si>
  <si>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</si>
  <si>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</si>
  <si>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</si>
  <si>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</si>
  <si>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</si>
  <si>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</si>
  <si>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</si>
  <si>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</si>
  <si>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</si>
  <si>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</si>
  <si>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</si>
  <si>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</si>
  <si>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</si>
  <si>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</si>
  <si>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</si>
  <si>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</si>
  <si>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</si>
  <si>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</si>
  <si>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</si>
  <si>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</si>
  <si>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</si>
  <si>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</si>
  <si>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</si>
  <si>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</si>
  <si>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</si>
  <si>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</si>
  <si>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</si>
  <si>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</si>
  <si>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</si>
  <si>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</si>
  <si>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</si>
  <si>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</si>
  <si>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</si>
  <si>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</si>
  <si>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</si>
  <si>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</si>
  <si>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</si>
  <si>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</si>
  <si>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</si>
  <si>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</si>
  <si>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</si>
  <si>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</si>
  <si>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</si>
  <si>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</si>
  <si>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</si>
  <si>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</si>
  <si>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</si>
  <si>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</si>
  <si>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</si>
  <si>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</si>
  <si>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</si>
  <si>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</si>
  <si>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</si>
  <si>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</si>
  <si>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</si>
  <si>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</si>
  <si>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</si>
  <si>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</si>
  <si>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</si>
  <si>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</si>
  <si>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</si>
  <si>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</si>
  <si>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</si>
  <si>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</si>
  <si>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</si>
  <si>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</si>
  <si>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</si>
  <si>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</si>
  <si>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</si>
  <si>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</si>
  <si>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</si>
  <si>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</si>
  <si>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</si>
  <si>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</si>
  <si>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</si>
  <si>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</si>
  <si>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</si>
  <si>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</si>
  <si>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</si>
  <si>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</si>
  <si>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</si>
  <si>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</si>
  <si>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</si>
  <si>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</si>
  <si>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</si>
  <si>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</si>
  <si>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</si>
  <si>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</si>
  <si>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</si>
  <si>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</si>
  <si>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</si>
  <si>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</si>
  <si>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</si>
  <si>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</si>
  <si>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</si>
  <si>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</si>
  <si>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</si>
  <si>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</si>
  <si>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</si>
  <si>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</si>
  <si>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</si>
  <si>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</si>
  <si>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</si>
  <si>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</si>
  <si>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</si>
  <si>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</si>
  <si>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</si>
  <si>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</si>
  <si>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</si>
  <si>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</si>
  <si>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</si>
  <si>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</si>
  <si>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</si>
  <si>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</si>
  <si>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</si>
  <si>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</si>
  <si>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</si>
  <si>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</si>
  <si>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</si>
  <si>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</si>
  <si>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</si>
  <si>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</si>
  <si>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</si>
  <si>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</si>
  <si>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</si>
  <si>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</si>
  <si>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</si>
  <si>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</si>
  <si>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</si>
  <si>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</si>
  <si>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</si>
  <si>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</si>
  <si>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</si>
  <si>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</si>
  <si>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</si>
  <si>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</si>
  <si>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</si>
  <si>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</si>
  <si>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</si>
  <si>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</si>
  <si>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</si>
  <si>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</si>
  <si>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</si>
  <si>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</si>
  <si>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</si>
  <si>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</si>
  <si>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</si>
  <si>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</si>
  <si>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</si>
  <si>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</si>
  <si>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</si>
  <si>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</si>
  <si>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</si>
  <si>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</si>
  <si>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</si>
  <si>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</si>
  <si>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</si>
  <si>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</si>
  <si>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</si>
  <si>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</si>
  <si>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</si>
  <si>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</si>
  <si>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</si>
  <si>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</si>
  <si>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</si>
  <si>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</si>
  <si>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</si>
  <si>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</si>
  <si>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</si>
  <si>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</si>
  <si>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</si>
  <si>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</si>
  <si>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</si>
  <si>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</si>
  <si>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</si>
  <si>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</si>
  <si>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</si>
  <si>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</si>
  <si>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</si>
  <si>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</si>
  <si>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</si>
  <si>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</si>
  <si>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</si>
  <si>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</si>
  <si>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</si>
  <si>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</si>
  <si>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</si>
  <si>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</si>
  <si>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</si>
  <si>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</si>
  <si>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</si>
  <si>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</si>
  <si>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</si>
  <si>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</si>
  <si>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</si>
  <si>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</si>
  <si>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</si>
  <si>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</si>
  <si>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</si>
  <si>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</si>
  <si>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</si>
  <si>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</si>
  <si>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</si>
  <si>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</si>
  <si>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</si>
  <si>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</si>
  <si>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</si>
  <si>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</si>
  <si>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</si>
  <si>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</si>
  <si>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</si>
  <si>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</si>
  <si>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</si>
  <si>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</si>
  <si>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</si>
  <si>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</si>
  <si>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</si>
  <si>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</si>
  <si>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</si>
  <si>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</si>
  <si>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</si>
  <si>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</si>
  <si>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</si>
  <si>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</si>
  <si>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</si>
  <si>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</si>
  <si>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</si>
  <si>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</si>
  <si>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</si>
  <si>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</si>
  <si>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</si>
  <si>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</si>
  <si>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</si>
  <si>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</si>
  <si>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</si>
  <si>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</si>
  <si>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</si>
  <si>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</si>
  <si>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</si>
  <si>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</si>
  <si>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</si>
  <si>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</si>
  <si>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</si>
  <si>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</si>
  <si>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</si>
  <si>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</si>
  <si>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</si>
  <si>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</si>
  <si>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</si>
  <si>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</si>
  <si>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</si>
  <si>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</si>
  <si>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</si>
  <si>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</si>
  <si>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</si>
  <si>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</si>
  <si>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</si>
  <si>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</si>
  <si>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</si>
  <si>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</si>
  <si>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</si>
  <si>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</si>
  <si>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</si>
  <si>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</si>
  <si>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</si>
  <si>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</si>
  <si>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</si>
  <si>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</si>
  <si>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</si>
  <si>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</si>
  <si>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</si>
  <si>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</si>
  <si>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</si>
  <si>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</si>
  <si>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</si>
  <si>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</si>
  <si>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</si>
  <si>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</si>
  <si>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</si>
  <si>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</si>
  <si>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</si>
  <si>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</si>
  <si>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</si>
  <si>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</si>
  <si>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</si>
  <si>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</si>
  <si>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</si>
  <si>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</si>
  <si>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</si>
  <si>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</si>
  <si>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</si>
  <si>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</si>
  <si>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</si>
  <si>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</si>
  <si>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</si>
  <si>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</si>
  <si>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</si>
  <si>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</si>
  <si>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</si>
  <si>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</si>
  <si>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</si>
  <si>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</si>
  <si>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</si>
  <si>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</si>
  <si>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</si>
  <si>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</si>
  <si>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</si>
  <si>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</si>
  <si>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</si>
  <si>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</si>
  <si>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</si>
  <si>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</si>
  <si>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</si>
  <si>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</si>
  <si>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</si>
  <si>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</si>
  <si>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</si>
  <si>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</si>
  <si>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</si>
  <si>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</si>
  <si>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</si>
  <si>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</si>
  <si>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</si>
  <si>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</si>
  <si>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</si>
  <si>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</si>
  <si>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</si>
  <si>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</si>
  <si>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</si>
  <si>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</si>
  <si>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</si>
  <si>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</si>
  <si>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</si>
  <si>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</si>
  <si>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</si>
  <si>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</si>
  <si>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</si>
  <si>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</si>
  <si>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</si>
  <si>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</si>
  <si>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</si>
  <si>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</si>
  <si>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</si>
  <si>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</si>
  <si>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</si>
  <si>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</si>
  <si>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</si>
  <si>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</si>
  <si>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</si>
  <si>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</si>
  <si>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</si>
  <si>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</si>
  <si>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</si>
  <si>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</si>
  <si>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</si>
  <si>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</si>
  <si>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</si>
  <si>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</si>
  <si>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</si>
  <si>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</si>
  <si>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</si>
  <si>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</si>
  <si>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</si>
  <si>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</si>
  <si>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</si>
  <si>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</si>
  <si>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</si>
  <si>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</si>
  <si>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</si>
  <si>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</si>
  <si>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</si>
  <si>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</si>
  <si>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</si>
  <si>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</si>
  <si>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</si>
  <si>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</si>
  <si>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</si>
  <si>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</si>
  <si>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</si>
  <si>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</si>
  <si>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</si>
  <si>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</si>
  <si>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</si>
  <si>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</si>
  <si>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</si>
  <si>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</si>
  <si>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</si>
  <si>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</si>
  <si>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</si>
  <si>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</si>
  <si>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</si>
  <si>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</si>
  <si>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</si>
  <si>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</si>
  <si>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</si>
  <si>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</si>
  <si>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</si>
  <si>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</si>
  <si>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</si>
  <si>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</si>
  <si>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</si>
  <si>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</si>
  <si>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</si>
  <si>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</si>
  <si>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</si>
  <si>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</si>
  <si>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</si>
  <si>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</si>
  <si>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</si>
  <si>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</si>
  <si>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</si>
  <si>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</si>
  <si>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</si>
  <si>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</si>
  <si>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</si>
  <si>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</si>
  <si>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</si>
  <si>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</si>
  <si>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</si>
  <si>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</si>
  <si>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</si>
  <si>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</si>
  <si>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</si>
  <si>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</si>
  <si>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</si>
  <si>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</si>
  <si>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</si>
  <si>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</si>
  <si>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</si>
  <si>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</si>
  <si>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</si>
  <si>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</si>
  <si>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</si>
  <si>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</si>
  <si>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</si>
  <si>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</si>
  <si>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</si>
  <si>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</si>
  <si>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</si>
  <si>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</si>
  <si>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</si>
  <si>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</si>
  <si>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</si>
  <si>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</si>
  <si>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</si>
  <si>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</si>
  <si>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</si>
  <si>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</si>
  <si>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</si>
  <si>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</si>
  <si>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</si>
  <si>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</si>
  <si>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</si>
  <si>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</si>
  <si>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</si>
  <si>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</si>
  <si>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</si>
  <si>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</si>
  <si>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</si>
  <si>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</si>
  <si>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</si>
  <si>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</si>
  <si>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</si>
  <si>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</si>
  <si>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</si>
  <si>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</si>
  <si>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</si>
  <si>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</si>
  <si>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</si>
  <si>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</si>
  <si>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</si>
  <si>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</si>
  <si>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</si>
  <si>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</si>
  <si>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</si>
  <si>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</si>
  <si>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</si>
  <si>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</si>
  <si>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</si>
  <si>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</si>
  <si>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</si>
  <si>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</si>
  <si>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</si>
  <si>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</si>
  <si>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</si>
  <si>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</si>
  <si>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</si>
  <si>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</si>
  <si>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</si>
  <si>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</si>
  <si>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</si>
  <si>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</si>
  <si>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</si>
  <si>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</si>
  <si>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</si>
  <si>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</si>
  <si>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</si>
  <si>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</si>
  <si>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</si>
  <si>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</si>
  <si>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</si>
  <si>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</si>
  <si>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</si>
  <si>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</si>
  <si>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</si>
  <si>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</si>
  <si>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</si>
  <si>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</si>
  <si>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</si>
  <si>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</si>
  <si>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</si>
  <si>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</si>
  <si>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</si>
  <si>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</si>
  <si>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</si>
  <si>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</si>
  <si>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</si>
  <si>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</si>
  <si>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</si>
  <si>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</si>
  <si>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</si>
  <si>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</si>
  <si>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</si>
  <si>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</si>
  <si>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</si>
  <si>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</si>
  <si>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</si>
  <si>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</si>
  <si>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</si>
  <si>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</si>
  <si>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</si>
  <si>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</si>
  <si>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</si>
  <si>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</si>
  <si>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</si>
  <si>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</si>
  <si>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</si>
  <si>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</si>
  <si>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</si>
  <si>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</si>
  <si>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</si>
  <si>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</si>
  <si>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</si>
  <si>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</si>
  <si>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</si>
  <si>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</si>
  <si>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</si>
  <si>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</si>
  <si>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</si>
  <si>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</si>
  <si>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</si>
  <si>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</si>
  <si>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</si>
  <si>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</si>
  <si>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</si>
  <si>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</si>
  <si>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</si>
  <si>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</si>
  <si>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</si>
  <si>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</si>
  <si>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</si>
  <si>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</si>
  <si>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</si>
  <si>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</si>
  <si>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</si>
  <si>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</si>
  <si>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</si>
  <si>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</si>
  <si>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</si>
  <si>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</si>
  <si>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</si>
  <si>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</si>
  <si>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</si>
  <si>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</si>
  <si>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</si>
  <si>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</si>
  <si>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</si>
  <si>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</si>
  <si>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</si>
  <si>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</si>
  <si>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</si>
  <si>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</si>
  <si>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</si>
  <si>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</si>
  <si>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</si>
  <si>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</si>
  <si>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</si>
  <si>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</si>
  <si>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</si>
  <si>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</si>
  <si>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</si>
  <si>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</si>
  <si>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</si>
  <si>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</si>
  <si>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</si>
  <si>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</si>
  <si>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</si>
  <si>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</si>
  <si>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</si>
  <si>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</si>
  <si>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</si>
  <si>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</si>
  <si>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</si>
  <si>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</si>
  <si>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</si>
  <si>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</si>
  <si>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</si>
  <si>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</si>
  <si>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</si>
  <si>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</si>
  <si>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</si>
  <si>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</si>
  <si>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</si>
  <si>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</si>
  <si>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</si>
  <si>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</si>
  <si>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</si>
  <si>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</si>
  <si>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</si>
  <si>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</si>
  <si>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</si>
  <si>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</si>
  <si>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</si>
  <si>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</si>
  <si>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</si>
  <si>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</si>
  <si>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</si>
  <si>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</si>
  <si>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</si>
  <si>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</si>
  <si>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</si>
  <si>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</si>
  <si>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</si>
  <si>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</si>
  <si>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</si>
  <si>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</si>
  <si>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</si>
  <si>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</si>
  <si>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</si>
  <si>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</si>
  <si>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</si>
  <si>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</si>
  <si>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</si>
  <si>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</si>
  <si>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</si>
  <si>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</si>
  <si>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</si>
  <si>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</si>
  <si>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</si>
  <si>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</si>
  <si>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</si>
  <si>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</si>
  <si>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</si>
  <si>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</si>
  <si>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</si>
  <si>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</si>
  <si>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</si>
  <si>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</si>
  <si>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</si>
  <si>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</si>
  <si>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</si>
  <si>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</si>
  <si>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</si>
  <si>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</si>
  <si>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</si>
  <si>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</si>
  <si>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</si>
  <si>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</si>
  <si>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</si>
  <si>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</si>
  <si>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</si>
  <si>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</si>
  <si>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</si>
  <si>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</si>
  <si>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</si>
  <si>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</si>
  <si>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</si>
  <si>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</si>
  <si>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</si>
  <si>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</si>
  <si>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</si>
  <si>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</si>
  <si>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</si>
  <si>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</si>
  <si>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</si>
  <si>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</si>
  <si>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</si>
  <si>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</si>
  <si>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</si>
  <si>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</si>
  <si>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</si>
  <si>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</si>
  <si>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</si>
  <si>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</si>
  <si>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</si>
  <si>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</si>
  <si>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</si>
  <si>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</si>
  <si>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</si>
  <si>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</si>
  <si>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</si>
  <si>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</si>
  <si>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</si>
  <si>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</si>
  <si>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</si>
  <si>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</si>
  <si>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</si>
  <si>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</si>
  <si>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</si>
  <si>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</si>
  <si>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</si>
  <si>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</si>
  <si>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</si>
  <si>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</si>
  <si>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</si>
  <si>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</si>
  <si>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</si>
  <si>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</si>
  <si>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</si>
  <si>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</si>
  <si>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</si>
  <si>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</si>
  <si>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</si>
  <si>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</si>
  <si>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</si>
  <si>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</si>
  <si>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</si>
  <si>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</si>
  <si>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</si>
  <si>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</si>
  <si>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</si>
  <si>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</si>
  <si>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</si>
  <si>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</si>
  <si>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</si>
  <si>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</si>
  <si>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</si>
  <si>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</si>
  <si>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</si>
  <si>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</si>
  <si>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</si>
  <si>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</si>
  <si>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</si>
  <si>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</si>
  <si>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</si>
  <si>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</si>
  <si>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</si>
  <si>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</si>
  <si>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</si>
  <si>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</si>
  <si>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</si>
  <si>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</si>
  <si>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</si>
  <si>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</si>
  <si>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</si>
  <si>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</si>
  <si>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</si>
  <si>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</si>
  <si>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</si>
  <si>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</si>
  <si>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</si>
  <si>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</si>
  <si>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</si>
  <si>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</si>
  <si>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</si>
  <si>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</si>
  <si>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</si>
  <si>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</si>
  <si>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</si>
  <si>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</si>
  <si>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</si>
  <si>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</si>
  <si>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</si>
  <si>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</si>
  <si>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</si>
  <si>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</si>
  <si>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</si>
  <si>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</si>
  <si>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</si>
  <si>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</si>
  <si>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</si>
  <si>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</si>
  <si>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</si>
  <si>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</si>
  <si>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</si>
  <si>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</si>
  <si>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</si>
  <si>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</si>
  <si>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</si>
  <si>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</si>
  <si>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</si>
  <si>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</si>
  <si>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</si>
  <si>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</si>
  <si>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</si>
  <si>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</si>
  <si>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</si>
  <si>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</si>
  <si>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</si>
  <si>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</si>
  <si>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</si>
  <si>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</si>
  <si>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</si>
  <si>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</si>
  <si>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</si>
  <si>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</si>
  <si>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</si>
  <si>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</si>
  <si>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</si>
  <si>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</si>
  <si>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</si>
  <si>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</si>
  <si>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</si>
  <si>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</si>
  <si>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</si>
  <si>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</si>
  <si>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</si>
  <si>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</si>
  <si>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</si>
  <si>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</si>
  <si>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</si>
  <si>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</si>
  <si>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</si>
  <si>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</si>
  <si>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</si>
  <si>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</si>
  <si>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</si>
  <si>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</si>
  <si>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</si>
  <si>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</si>
  <si>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</si>
  <si>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</si>
  <si>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</si>
  <si>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</si>
  <si>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</si>
  <si>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</si>
  <si>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</si>
  <si>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</si>
  <si>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</si>
  <si>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</si>
  <si>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</si>
  <si>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</si>
  <si>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</si>
  <si>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</si>
  <si>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</si>
  <si>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</si>
  <si>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</si>
  <si>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</si>
  <si>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</si>
  <si>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</si>
  <si>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</si>
  <si>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</si>
  <si>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</si>
  <si>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</si>
  <si>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</si>
  <si>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</si>
  <si>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</si>
  <si>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</si>
  <si>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</si>
  <si>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</si>
  <si>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</si>
  <si>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</si>
  <si>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</si>
  <si>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</si>
  <si>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</si>
  <si>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</si>
  <si>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</si>
  <si>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</si>
  <si>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</si>
  <si>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</si>
  <si>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</si>
  <si>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</si>
  <si>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</si>
  <si>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</si>
  <si>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</si>
  <si>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</si>
  <si>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</si>
  <si>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</si>
  <si>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</si>
  <si>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</si>
  <si>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</si>
  <si>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</si>
  <si>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</si>
  <si>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</si>
  <si>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</si>
  <si>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</si>
  <si>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</si>
  <si>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</si>
  <si>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</si>
  <si>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</si>
  <si>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</si>
  <si>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</si>
  <si>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</si>
  <si>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</si>
  <si>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</si>
  <si>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</si>
  <si>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</si>
  <si>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</si>
  <si>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</si>
  <si>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</si>
  <si>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</si>
  <si>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</si>
  <si>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</si>
  <si>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</si>
  <si>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</si>
  <si>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</si>
  <si>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</si>
  <si>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</si>
  <si>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</si>
  <si>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</si>
  <si>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</si>
  <si>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</si>
  <si>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</si>
  <si>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</si>
  <si>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</si>
  <si>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</si>
  <si>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</si>
  <si>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</si>
  <si>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</si>
  <si>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</si>
  <si>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</si>
  <si>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</si>
  <si>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</si>
  <si>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</si>
  <si>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</si>
  <si>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</si>
  <si>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</si>
  <si>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</si>
  <si>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</si>
  <si>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</si>
  <si>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</si>
  <si>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</si>
  <si>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</si>
  <si>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</si>
  <si>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</si>
  <si>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</si>
  <si>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</si>
  <si>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</si>
  <si>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</si>
  <si>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</si>
  <si>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</si>
  <si>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</si>
  <si>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</si>
  <si>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</si>
  <si>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</si>
  <si>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</si>
  <si>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</si>
  <si>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</si>
  <si>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</si>
  <si>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</si>
  <si>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</si>
  <si>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</si>
  <si>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</si>
  <si>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</si>
  <si>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</si>
  <si>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</si>
  <si>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</si>
  <si>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</si>
  <si>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</si>
  <si>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</si>
  <si>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</si>
  <si>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</si>
  <si>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</si>
  <si>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</si>
  <si>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</si>
  <si>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</si>
  <si>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</si>
  <si>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</si>
  <si>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</si>
  <si>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</si>
  <si>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</si>
  <si>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</si>
  <si>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</si>
  <si>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</si>
  <si>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</si>
  <si>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</si>
  <si>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</si>
  <si>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</si>
  <si>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</si>
  <si>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</si>
  <si>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</si>
  <si>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</si>
  <si>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</si>
  <si>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</si>
  <si>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</si>
  <si>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</si>
  <si>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</si>
  <si>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</si>
  <si>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</si>
  <si>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</si>
  <si>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</si>
  <si>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</si>
  <si>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</si>
  <si>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</si>
  <si>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</si>
  <si>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</si>
  <si>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</si>
  <si>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</si>
  <si>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</si>
  <si>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</si>
  <si>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</si>
  <si>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</si>
  <si>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</si>
  <si>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</si>
  <si>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</si>
  <si>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</si>
  <si>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</si>
  <si>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</si>
  <si>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</si>
  <si>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</si>
  <si>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</si>
  <si>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</si>
  <si>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</si>
  <si>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</si>
  <si>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</si>
  <si>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</si>
  <si>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</si>
  <si>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</si>
  <si>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</si>
  <si>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</si>
  <si>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</si>
  <si>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</si>
  <si>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</si>
  <si>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</si>
  <si>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</si>
  <si>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</si>
  <si>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</si>
  <si>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</si>
  <si>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</si>
  <si>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</si>
  <si>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</si>
  <si>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</si>
  <si>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</si>
  <si>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</si>
  <si>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</si>
  <si>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</si>
  <si>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</si>
  <si>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</si>
  <si>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</si>
  <si>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</si>
  <si>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</si>
  <si>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</si>
  <si>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</si>
  <si>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</si>
  <si>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</si>
  <si>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</si>
  <si>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</si>
  <si>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</si>
  <si>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</si>
  <si>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</si>
  <si>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</si>
  <si>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</si>
  <si>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</si>
  <si>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</si>
  <si>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</si>
  <si>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</si>
  <si>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</si>
  <si>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</si>
  <si>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</si>
  <si>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</si>
  <si>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</si>
  <si>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</si>
  <si>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</si>
  <si>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</si>
  <si>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</si>
  <si>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</si>
  <si>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</si>
  <si>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</si>
  <si>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</si>
  <si>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</si>
  <si>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</si>
  <si>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</si>
  <si>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</si>
  <si>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</si>
  <si>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</si>
  <si>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</si>
  <si>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</si>
  <si>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</si>
  <si>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</si>
  <si>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</si>
  <si>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</si>
  <si>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</si>
  <si>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</si>
  <si>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</si>
  <si>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</si>
  <si>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</si>
  <si>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</si>
  <si>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</si>
  <si>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</si>
  <si>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</si>
  <si>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</si>
  <si>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</si>
  <si>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</si>
  <si>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</si>
  <si>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</si>
  <si>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</si>
  <si>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</si>
  <si>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</si>
  <si>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</si>
  <si>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</si>
  <si>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</si>
  <si>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</si>
  <si>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</si>
  <si>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</si>
  <si>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</si>
  <si>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</si>
  <si>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</si>
  <si>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</si>
  <si>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</si>
  <si>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</si>
  <si>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</si>
  <si>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</si>
  <si>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</si>
  <si>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</si>
  <si>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</si>
  <si>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</si>
  <si>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</si>
  <si>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</si>
  <si>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</si>
  <si>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</si>
  <si>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</si>
  <si>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</si>
  <si>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</si>
  <si>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</si>
  <si>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</si>
  <si>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</si>
  <si>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</si>
  <si>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</si>
  <si>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</si>
  <si>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</si>
  <si>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</si>
  <si>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</si>
  <si>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</si>
  <si>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</si>
  <si>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</si>
  <si>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</si>
  <si>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</si>
  <si>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</si>
  <si>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</si>
  <si>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</si>
  <si>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</si>
  <si>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</si>
  <si>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</si>
  <si>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</si>
  <si>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</si>
  <si>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</si>
  <si>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</si>
  <si>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</si>
  <si>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</si>
  <si>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</si>
  <si>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</si>
  <si>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</si>
  <si>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</si>
  <si>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</si>
  <si>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</si>
  <si>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</si>
  <si>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</si>
  <si>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</si>
  <si>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</si>
  <si>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</si>
  <si>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</si>
  <si>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</si>
  <si>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</si>
  <si>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</si>
  <si>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</si>
  <si>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</si>
  <si>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</si>
  <si>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</si>
  <si>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</si>
  <si>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</si>
  <si>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</si>
  <si>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</si>
  <si>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</si>
  <si>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</si>
  <si>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</si>
  <si>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</si>
  <si>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</si>
  <si>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</si>
  <si>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</si>
  <si>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</si>
  <si>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</si>
  <si>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</si>
  <si>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</si>
  <si>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</si>
  <si>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</si>
  <si>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</si>
  <si>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</si>
  <si>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</si>
  <si>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</si>
  <si>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</si>
  <si>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</si>
  <si>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</si>
  <si>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</si>
  <si>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</si>
  <si>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</si>
  <si>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</si>
  <si>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</si>
  <si>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</si>
  <si>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</si>
  <si>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</si>
  <si>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</si>
  <si>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</si>
  <si>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</si>
  <si>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</si>
  <si>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</si>
  <si>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</si>
  <si>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</si>
  <si>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</si>
  <si>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</si>
  <si>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</si>
  <si>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</si>
  <si>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</si>
  <si>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</si>
  <si>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</si>
  <si>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</si>
  <si>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</si>
  <si>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</si>
  <si>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</si>
  <si>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</si>
  <si>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</si>
  <si>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</si>
  <si>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</si>
  <si>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</si>
  <si>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</si>
  <si>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</si>
  <si>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</si>
  <si>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</si>
  <si>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</si>
  <si>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</si>
  <si>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</si>
  <si>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</si>
  <si>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</si>
  <si>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</si>
  <si>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</si>
  <si>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</si>
  <si>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</si>
  <si>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</si>
  <si>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</si>
  <si>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</si>
  <si>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</si>
  <si>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</si>
  <si>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</si>
  <si>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</si>
  <si>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</si>
  <si>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</si>
  <si>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</si>
  <si>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</si>
  <si>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</si>
  <si>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</si>
  <si>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</si>
  <si>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</si>
  <si>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</si>
  <si>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</si>
  <si>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</si>
  <si>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</si>
  <si>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</si>
  <si>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</si>
  <si>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</si>
  <si>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</si>
  <si>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</si>
  <si>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</si>
  <si>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</si>
  <si>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</si>
  <si>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</si>
  <si>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</si>
  <si>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</si>
  <si>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</si>
  <si>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</si>
  <si>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</si>
  <si>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</si>
  <si>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</si>
  <si>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</si>
  <si>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</si>
  <si>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</si>
  <si>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</si>
  <si>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</si>
  <si>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</si>
  <si>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</si>
  <si>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</si>
  <si>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</si>
  <si>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</si>
  <si>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</si>
  <si>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</si>
  <si>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</si>
  <si>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</si>
  <si>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</si>
  <si>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</si>
  <si>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</si>
  <si>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</si>
  <si>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</si>
  <si>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</si>
  <si>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</si>
  <si>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</si>
  <si>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</si>
  <si>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</si>
  <si>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</si>
  <si>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</si>
  <si>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</si>
  <si>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</si>
  <si>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</si>
  <si>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</si>
  <si>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</si>
  <si>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</si>
  <si>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</si>
  <si>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</si>
  <si>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</si>
  <si>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</si>
  <si>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</si>
  <si>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</si>
  <si>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</si>
  <si>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</si>
  <si>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</si>
  <si>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</si>
  <si>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</si>
  <si>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</si>
  <si>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</si>
  <si>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</si>
  <si>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</si>
  <si>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</si>
  <si>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</si>
  <si>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</si>
  <si>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</si>
  <si>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</si>
  <si>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</si>
  <si>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</si>
  <si>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</si>
  <si>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</si>
  <si>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</si>
  <si>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</si>
  <si>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</si>
  <si>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</si>
  <si>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</si>
  <si>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</si>
  <si>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</si>
  <si>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</si>
  <si>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</si>
  <si>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</si>
  <si>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</si>
  <si>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</si>
  <si>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</si>
  <si>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</si>
  <si>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</si>
  <si>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</si>
  <si>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</si>
  <si>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</si>
  <si>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</si>
  <si>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</si>
  <si>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</si>
  <si>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</si>
  <si>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</si>
  <si>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</si>
  <si>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</si>
  <si>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</si>
  <si>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</si>
  <si>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</si>
  <si>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</si>
  <si>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</si>
  <si>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</si>
  <si>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</si>
  <si>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</si>
  <si>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</si>
  <si>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</si>
  <si>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</si>
  <si>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</si>
  <si>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</si>
  <si>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</si>
  <si>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</si>
  <si>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</si>
  <si>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</si>
  <si>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</si>
  <si>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</si>
  <si>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</si>
  <si>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</si>
  <si>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</si>
  <si>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</si>
  <si>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</si>
  <si>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</si>
  <si>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</si>
  <si>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</si>
  <si>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</si>
  <si>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</si>
  <si>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</si>
  <si>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</si>
  <si>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</si>
  <si>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</si>
  <si>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</si>
  <si>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</si>
  <si>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</si>
  <si>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</si>
  <si>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</si>
  <si>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</si>
  <si>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</si>
  <si>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</si>
  <si>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</si>
  <si>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</si>
  <si>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</si>
  <si>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</si>
  <si>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</si>
  <si>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</si>
  <si>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</si>
  <si>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</si>
  <si>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</si>
  <si>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</si>
  <si>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</si>
  <si>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</si>
  <si>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</si>
  <si>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</si>
  <si>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</si>
  <si>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</si>
  <si>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</si>
  <si>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</si>
  <si>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</si>
  <si>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</si>
  <si>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</si>
  <si>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</si>
  <si>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</si>
  <si>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</si>
  <si>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</si>
  <si>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</si>
  <si>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</si>
  <si>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</si>
  <si>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</si>
  <si>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</si>
  <si>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</si>
  <si>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</si>
  <si>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</si>
  <si>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</si>
  <si>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</si>
  <si>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</si>
  <si>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</si>
  <si>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</si>
  <si>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</si>
  <si>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</si>
  <si>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</si>
  <si>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</si>
  <si>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</si>
  <si>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</si>
  <si>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</si>
  <si>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</si>
  <si>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</si>
  <si>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</si>
  <si>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</si>
  <si>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</si>
  <si>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</si>
  <si>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</si>
  <si>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</si>
  <si>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</si>
  <si>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</si>
  <si>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</si>
  <si>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</si>
  <si>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</si>
  <si>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</si>
  <si>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</si>
  <si>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</si>
  <si>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</si>
  <si>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</si>
  <si>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</si>
  <si>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</si>
  <si>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</si>
  <si>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</si>
  <si>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</si>
  <si>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</si>
  <si>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</si>
  <si>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</si>
  <si>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</si>
  <si>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</si>
  <si>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</si>
  <si>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</si>
  <si>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</si>
  <si>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</si>
  <si>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</si>
  <si>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</si>
  <si>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</si>
  <si>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</si>
  <si>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</si>
  <si>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</si>
  <si>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</si>
  <si>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</si>
  <si>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</si>
  <si>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</si>
  <si>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</si>
  <si>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</si>
  <si>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</si>
  <si>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</si>
  <si>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</si>
  <si>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</si>
  <si>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</si>
  <si>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</si>
  <si>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</si>
  <si>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</si>
  <si>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</si>
  <si>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</si>
  <si>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</si>
  <si>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</si>
  <si>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</si>
  <si>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</si>
  <si>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</si>
  <si>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</si>
  <si>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</si>
  <si>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</si>
  <si>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</si>
  <si>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</si>
  <si>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</si>
  <si>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</si>
  <si>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</si>
  <si>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</si>
  <si>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</si>
  <si>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</si>
  <si>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</si>
  <si>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</si>
  <si>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</si>
  <si>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</si>
  <si>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</si>
  <si>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</si>
  <si>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</si>
  <si>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</si>
  <si>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</si>
  <si>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</si>
  <si>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</si>
  <si>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</si>
  <si>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</si>
  <si>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</si>
  <si>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</si>
  <si>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</si>
  <si>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</si>
  <si>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</si>
  <si>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</si>
  <si>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</si>
  <si>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</si>
  <si>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</si>
  <si>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</si>
  <si>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</si>
  <si>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</si>
  <si>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</si>
  <si>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</si>
  <si>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</si>
  <si>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</si>
  <si>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</si>
  <si>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</si>
  <si>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</si>
  <si>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</si>
  <si>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</si>
  <si>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</si>
  <si>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</si>
  <si>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</si>
  <si>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</si>
  <si>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</si>
  <si>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</si>
  <si>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</si>
  <si>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</si>
  <si>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</si>
  <si>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</si>
  <si>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</si>
  <si>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</si>
  <si>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</si>
  <si>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</si>
  <si>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</si>
  <si>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</si>
  <si>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</si>
  <si>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</si>
  <si>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</si>
  <si>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</si>
  <si>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</si>
  <si>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</si>
  <si>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</si>
  <si>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</si>
  <si>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</si>
  <si>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</si>
  <si>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</si>
  <si>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</si>
  <si>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</si>
  <si>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</si>
  <si>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</si>
  <si>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</si>
  <si>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</si>
  <si>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</si>
  <si>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</si>
  <si>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</si>
  <si>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</si>
  <si>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</si>
  <si>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</si>
  <si>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</si>
  <si>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</si>
  <si>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</si>
  <si>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</si>
  <si>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</si>
  <si>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</si>
  <si>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</si>
  <si>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</si>
  <si>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</si>
  <si>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</si>
  <si>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</si>
  <si>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</si>
  <si>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</si>
  <si>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</si>
  <si>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</si>
  <si>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</si>
  <si>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</si>
  <si>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</si>
  <si>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</si>
  <si>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</si>
  <si>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</si>
  <si>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</si>
  <si>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</si>
  <si>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</si>
  <si>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</si>
  <si>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</si>
  <si>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</si>
  <si>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</si>
  <si>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</si>
  <si>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</si>
  <si>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</si>
  <si>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</si>
  <si>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</si>
  <si>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</si>
  <si>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</si>
  <si>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</si>
  <si>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</si>
  <si>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</si>
  <si>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</si>
  <si>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</si>
  <si>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</si>
  <si>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</si>
  <si>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</si>
  <si>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</si>
  <si>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</si>
  <si>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</si>
  <si>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</si>
  <si>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</si>
  <si>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</si>
  <si>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</si>
  <si>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</si>
  <si>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</si>
  <si>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</si>
  <si>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</si>
  <si>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</si>
  <si>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</si>
  <si>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</si>
  <si>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</si>
  <si>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</si>
  <si>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</si>
  <si>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</si>
  <si>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</si>
  <si>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</si>
  <si>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</si>
  <si>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</si>
  <si>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</si>
  <si>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</si>
  <si>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</si>
  <si>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</si>
  <si>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</si>
  <si>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</si>
  <si>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</si>
  <si>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</si>
  <si>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</si>
  <si>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</si>
  <si>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</si>
  <si>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</si>
  <si>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</si>
  <si>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</si>
  <si>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</si>
  <si>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</si>
  <si>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</si>
  <si>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</si>
  <si>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</si>
  <si>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</si>
  <si>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</si>
  <si>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</si>
  <si>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</si>
  <si>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</si>
  <si>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</si>
  <si>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</si>
  <si>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</si>
  <si>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</si>
  <si>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</si>
  <si>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</si>
  <si>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</si>
  <si>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</si>
  <si>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</si>
  <si>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</si>
  <si>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</si>
  <si>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</si>
  <si>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</si>
  <si>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</si>
  <si>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</si>
  <si>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</si>
  <si>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</si>
  <si>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</si>
  <si>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</si>
  <si>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</si>
  <si>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</si>
  <si>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</si>
  <si>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</si>
  <si>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</si>
  <si>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</si>
  <si>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</si>
  <si>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</si>
  <si>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</si>
  <si>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</si>
  <si>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</si>
  <si>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</si>
  <si>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</si>
  <si>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</si>
  <si>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</si>
  <si>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</si>
  <si>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</si>
  <si>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</si>
  <si>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</si>
  <si>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</si>
  <si>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</si>
  <si>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</si>
  <si>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</si>
  <si>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</si>
  <si>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</si>
  <si>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</si>
  <si>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</si>
  <si>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</si>
  <si>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</si>
  <si>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</si>
  <si>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</si>
  <si>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</si>
  <si>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</si>
  <si>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</si>
  <si>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</si>
  <si>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</si>
  <si>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</si>
  <si>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</si>
  <si>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</si>
  <si>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</si>
  <si>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</si>
  <si>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</si>
  <si>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</si>
  <si>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</si>
  <si>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</si>
  <si>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</si>
  <si>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</si>
  <si>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</si>
  <si>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</si>
  <si>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</si>
  <si>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</si>
  <si>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</si>
  <si>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</si>
  <si>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</si>
  <si>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</si>
  <si>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</si>
  <si>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</si>
  <si>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</si>
  <si>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</si>
  <si>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</si>
  <si>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</si>
  <si>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</si>
  <si>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</si>
  <si>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</si>
  <si>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</si>
  <si>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</si>
  <si>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</si>
  <si>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</si>
  <si>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</si>
  <si>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</si>
  <si>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</si>
  <si>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</si>
  <si>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</si>
  <si>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</si>
  <si>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</si>
  <si>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</si>
  <si>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</si>
  <si>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</si>
  <si>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</si>
  <si>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</si>
  <si>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</si>
  <si>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</si>
  <si>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</si>
  <si>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</si>
  <si>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</si>
  <si>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</si>
  <si>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</si>
  <si>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</si>
  <si>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</si>
  <si>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</si>
  <si>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</si>
  <si>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</si>
  <si>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</si>
  <si>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</si>
  <si>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</si>
  <si>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</si>
  <si>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</si>
  <si>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</si>
  <si>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</si>
  <si>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</si>
  <si>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</si>
  <si>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</si>
  <si>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</si>
  <si>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</si>
  <si>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</si>
  <si>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</si>
  <si>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</si>
  <si>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</si>
  <si>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</si>
  <si>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</si>
  <si>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</si>
  <si>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</si>
  <si>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</si>
  <si>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</si>
  <si>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</si>
  <si>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</si>
  <si>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</si>
  <si>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</si>
  <si>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</si>
  <si>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</si>
  <si>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</si>
  <si>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</si>
  <si>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</si>
  <si>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</si>
  <si>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</si>
  <si>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</si>
  <si>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</si>
  <si>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</si>
  <si>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</si>
  <si>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</si>
  <si>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</si>
  <si>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</si>
  <si>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</si>
  <si>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</si>
  <si>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</si>
  <si>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</si>
  <si>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</si>
  <si>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</si>
  <si>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</si>
  <si>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</si>
  <si>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</si>
  <si>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</si>
  <si>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</si>
  <si>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</si>
  <si>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</si>
  <si>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</si>
  <si>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</si>
  <si>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</si>
  <si>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</si>
  <si>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</si>
  <si>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</si>
  <si>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</si>
  <si>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</si>
  <si>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</si>
  <si>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</si>
  <si>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</si>
  <si>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</si>
  <si>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</si>
  <si>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</si>
  <si>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</si>
  <si>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</si>
  <si>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</si>
  <si>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</si>
  <si>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</si>
  <si>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</si>
  <si>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</si>
  <si>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</si>
  <si>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</si>
  <si>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</si>
  <si>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</si>
  <si>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</si>
  <si>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</si>
  <si>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</si>
  <si>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</si>
  <si>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</si>
  <si>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</si>
  <si>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</si>
  <si>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</si>
  <si>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</si>
  <si>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</si>
  <si>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</si>
  <si>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</si>
  <si>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</si>
  <si>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</si>
  <si>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</si>
  <si>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</si>
  <si>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</si>
  <si>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</si>
  <si>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</si>
  <si>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</si>
  <si>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</si>
  <si>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</si>
  <si>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</si>
  <si>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</si>
  <si>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</si>
  <si>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</si>
  <si>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</si>
  <si>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</si>
  <si>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</si>
  <si>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</si>
  <si>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</si>
  <si>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</si>
  <si>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</si>
  <si>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</si>
  <si>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</si>
  <si>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</si>
  <si>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</si>
  <si>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</si>
  <si>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</si>
  <si>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</si>
  <si>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</si>
  <si>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</si>
  <si>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</si>
  <si>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</si>
  <si>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</si>
  <si>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</si>
  <si>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</si>
  <si>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</si>
  <si>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</si>
  <si>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</si>
  <si>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</si>
  <si>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</si>
  <si>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</si>
  <si>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</si>
  <si>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</si>
  <si>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</si>
  <si>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</si>
  <si>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</si>
  <si>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</si>
  <si>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</si>
  <si>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</si>
  <si>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</si>
  <si>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</si>
  <si>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</si>
  <si>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</si>
  <si>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</si>
  <si>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</si>
  <si>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</si>
  <si>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</si>
  <si>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</si>
  <si>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</si>
  <si>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</si>
  <si>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</si>
  <si>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</si>
  <si>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</si>
  <si>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</si>
  <si>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</si>
  <si>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</si>
  <si>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</si>
  <si>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</si>
  <si>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</si>
  <si>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</si>
  <si>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</si>
  <si>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</si>
  <si>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</si>
  <si>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</si>
  <si>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</si>
  <si>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</si>
  <si>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</si>
  <si>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</si>
  <si>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</si>
  <si>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</si>
  <si>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</si>
  <si>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</si>
  <si>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</si>
  <si>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</si>
  <si>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</si>
  <si>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</si>
  <si>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</si>
  <si>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</si>
  <si>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</si>
  <si>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</si>
  <si>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</si>
  <si>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</si>
  <si>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</si>
  <si>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</si>
  <si>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</si>
  <si>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</si>
  <si>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</si>
  <si>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</si>
  <si>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</si>
  <si>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</si>
  <si>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</si>
  <si>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</si>
  <si>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</si>
  <si>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</si>
  <si>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</si>
  <si>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</si>
  <si>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</si>
  <si>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</si>
  <si>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</si>
  <si>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</si>
  <si>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</si>
  <si>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</si>
  <si>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</si>
  <si>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</si>
  <si>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</si>
  <si>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</si>
  <si>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</si>
  <si>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</si>
  <si>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</si>
  <si>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</si>
  <si>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</si>
  <si>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</si>
  <si>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</si>
  <si>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</si>
  <si>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</si>
  <si>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</si>
  <si>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</si>
  <si>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</si>
  <si>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</si>
  <si>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</si>
  <si>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</si>
  <si>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</si>
  <si>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</si>
  <si>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</si>
  <si>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</si>
  <si>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</si>
  <si>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</si>
  <si>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</si>
  <si>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</si>
  <si>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</si>
  <si>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</si>
  <si>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</si>
  <si>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</si>
  <si>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</si>
  <si>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</si>
  <si>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</si>
  <si>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</si>
  <si>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</si>
  <si>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</si>
  <si>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</si>
  <si>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</si>
  <si>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</si>
  <si>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</si>
  <si>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</si>
  <si>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</si>
  <si>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</si>
  <si>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</si>
  <si>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</si>
  <si>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</si>
  <si>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</si>
  <si>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</si>
  <si>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</si>
  <si>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</si>
  <si>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</si>
  <si>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</si>
  <si>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</si>
  <si>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</si>
  <si>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</si>
  <si>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</si>
  <si>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</si>
  <si>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</si>
  <si>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</si>
  <si>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</si>
  <si>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</si>
  <si>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</si>
  <si>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</si>
  <si>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</si>
  <si>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</si>
  <si>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</si>
  <si>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</si>
  <si>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</si>
  <si>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</si>
  <si>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</si>
  <si>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</si>
  <si>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</si>
  <si>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</si>
  <si>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</si>
  <si>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</si>
  <si>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</si>
  <si>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</si>
  <si>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</si>
  <si>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</si>
  <si>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</si>
  <si>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</si>
  <si>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</si>
  <si>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</si>
  <si>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</si>
  <si>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</si>
  <si>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</si>
  <si>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</si>
  <si>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</si>
  <si>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</si>
  <si>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</si>
  <si>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</si>
  <si>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</si>
  <si>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</si>
  <si>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</si>
  <si>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</si>
  <si>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</si>
  <si>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</si>
  <si>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</si>
  <si>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</si>
  <si>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</si>
  <si>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</si>
  <si>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</si>
  <si>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</si>
  <si>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</si>
  <si>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</si>
  <si>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</si>
  <si>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</si>
  <si>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</si>
  <si>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</si>
  <si>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</si>
  <si>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</si>
  <si>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</si>
  <si>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</si>
  <si>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</si>
  <si>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</si>
  <si>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</si>
  <si>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</si>
  <si>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</si>
  <si>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</si>
  <si>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</si>
  <si>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</si>
  <si>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</si>
  <si>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</si>
  <si>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</si>
  <si>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</si>
  <si>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</si>
  <si>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</si>
  <si>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</si>
  <si>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</si>
  <si>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</si>
  <si>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</si>
  <si>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</si>
  <si>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</si>
  <si>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</si>
  <si>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</si>
  <si>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</si>
  <si>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</si>
  <si>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</si>
  <si>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</si>
  <si>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</si>
  <si>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</si>
  <si>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</si>
  <si>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</si>
  <si>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</si>
  <si>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</si>
  <si>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</si>
  <si>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</si>
  <si>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</si>
  <si>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</si>
  <si>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</si>
  <si>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</si>
  <si>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</si>
  <si>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</si>
  <si>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</si>
  <si>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</si>
  <si>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</si>
  <si>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</si>
  <si>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</si>
  <si>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</si>
  <si>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</si>
  <si>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</si>
  <si>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</si>
  <si>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</si>
  <si>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</si>
  <si>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</si>
  <si>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</si>
  <si>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</si>
  <si>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</si>
  <si>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</si>
  <si>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</si>
  <si>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</si>
  <si>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</si>
  <si>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</si>
  <si>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</si>
  <si>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</si>
  <si>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</si>
  <si>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</si>
  <si>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</si>
  <si>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</si>
  <si>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</si>
  <si>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</si>
  <si>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</si>
  <si>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</si>
  <si>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</si>
  <si>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</si>
  <si>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</si>
  <si>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</si>
  <si>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</si>
  <si>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</si>
  <si>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</si>
  <si>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</si>
  <si>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</si>
  <si>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</si>
  <si>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</si>
  <si>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</si>
  <si>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</si>
  <si>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</si>
  <si>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</si>
  <si>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</si>
  <si>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</si>
  <si>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</si>
  <si>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</si>
  <si>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</si>
  <si>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</si>
  <si>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</si>
  <si>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</si>
  <si>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</si>
  <si>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</si>
  <si>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</si>
  <si>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</si>
  <si>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</si>
  <si>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</si>
  <si>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</si>
  <si>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</si>
  <si>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</si>
  <si>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</si>
  <si>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</si>
  <si>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</si>
  <si>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</si>
  <si>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</si>
  <si>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</si>
  <si>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</si>
  <si>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</si>
  <si>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</si>
  <si>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</si>
  <si>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</si>
  <si>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</si>
  <si>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</si>
  <si>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</si>
  <si>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</si>
  <si>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</si>
  <si>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</si>
  <si>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</si>
  <si>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</si>
  <si>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</si>
  <si>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</si>
  <si>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</si>
  <si>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</si>
  <si>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</si>
  <si>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</si>
  <si>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</si>
  <si>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</si>
  <si>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</si>
  <si>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</si>
  <si>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</si>
  <si>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</si>
  <si>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</si>
  <si>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</si>
  <si>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</si>
  <si>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</si>
  <si>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</si>
  <si>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</si>
  <si>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</si>
  <si>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</si>
  <si>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</si>
  <si>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</si>
  <si>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</si>
  <si>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</si>
  <si>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</si>
  <si>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</si>
  <si>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</si>
  <si>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</si>
  <si>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</si>
  <si>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</si>
  <si>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</si>
  <si>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</si>
  <si>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</si>
  <si>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</si>
  <si>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</si>
  <si>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</si>
  <si>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</si>
  <si>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</si>
  <si>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</si>
  <si>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</si>
  <si>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</si>
  <si>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</si>
  <si>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</si>
  <si>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</si>
  <si>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</si>
  <si>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</si>
  <si>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</si>
  <si>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</si>
  <si>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</si>
  <si>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</si>
  <si>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</si>
  <si>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</si>
  <si>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</si>
  <si>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</si>
  <si>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</si>
  <si>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</si>
  <si>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</si>
  <si>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</si>
  <si>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</si>
  <si>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</si>
  <si>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</si>
  <si>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</si>
  <si>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</si>
  <si>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</si>
  <si>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</si>
  <si>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</si>
  <si>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</si>
  <si>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</si>
  <si>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</si>
  <si>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</si>
  <si>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</si>
  <si>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</si>
  <si>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</si>
  <si>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</si>
  <si>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</si>
  <si>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</si>
  <si>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</si>
  <si>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</si>
  <si>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</si>
  <si>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</si>
  <si>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</si>
  <si>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</si>
  <si>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</si>
  <si>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</si>
  <si>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</si>
  <si>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</si>
  <si>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</si>
  <si>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</si>
  <si>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</si>
  <si>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</si>
  <si>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</si>
  <si>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</si>
  <si>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</si>
  <si>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</si>
  <si>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</si>
  <si>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</si>
  <si>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</si>
  <si>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</si>
  <si>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</si>
  <si>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</si>
  <si>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</si>
  <si>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</si>
  <si>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</si>
  <si>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</si>
  <si>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</si>
  <si>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</si>
  <si>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</si>
  <si>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</si>
  <si>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</si>
  <si>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</si>
  <si>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</si>
  <si>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</si>
  <si>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</si>
  <si>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</si>
  <si>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</si>
  <si>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</si>
  <si>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</si>
  <si>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</si>
  <si>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</si>
  <si>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</si>
  <si>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</si>
  <si>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</si>
  <si>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</si>
  <si>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</si>
  <si>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</si>
  <si>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</si>
  <si>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</si>
  <si>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</si>
  <si>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</si>
  <si>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</si>
  <si>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</si>
  <si>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</si>
  <si>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</si>
  <si>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</si>
  <si>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</si>
  <si>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</si>
  <si>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</si>
  <si>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</si>
  <si>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</si>
  <si>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</si>
  <si>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</si>
  <si>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</si>
  <si>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</si>
  <si>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</si>
  <si>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</si>
  <si>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</si>
  <si>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</si>
  <si>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</si>
  <si>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</si>
  <si>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</si>
  <si>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</si>
  <si>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</si>
  <si>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</si>
  <si>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</si>
  <si>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</si>
  <si>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</si>
  <si>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</si>
  <si>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</si>
  <si>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</si>
  <si>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</si>
  <si>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</si>
  <si>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</si>
  <si>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</si>
  <si>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</si>
  <si>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</si>
  <si>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</si>
  <si>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</si>
  <si>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</si>
  <si>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</si>
  <si>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</si>
  <si>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</si>
  <si>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</si>
  <si>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</si>
  <si>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</si>
  <si>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</si>
  <si>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</si>
  <si>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</si>
  <si>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</si>
  <si>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</si>
  <si>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</si>
  <si>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</si>
  <si>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</si>
  <si>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</si>
  <si>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</si>
  <si>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</si>
  <si>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</si>
  <si>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</si>
  <si>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</si>
  <si>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</si>
  <si>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</si>
  <si>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</si>
  <si>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</si>
  <si>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</si>
  <si>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</si>
  <si>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</si>
  <si>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</si>
  <si>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</si>
  <si>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</si>
  <si>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</si>
  <si>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</si>
  <si>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</si>
  <si>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</si>
  <si>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</si>
  <si>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</si>
  <si>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</si>
  <si>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</si>
  <si>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</si>
  <si>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</si>
  <si>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</si>
  <si>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</si>
  <si>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</si>
  <si>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</si>
  <si>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</si>
  <si>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</si>
  <si>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</si>
  <si>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</si>
  <si>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</si>
  <si>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</si>
  <si>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</si>
  <si>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</si>
  <si>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</si>
  <si>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</si>
  <si>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</si>
  <si>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</si>
  <si>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</si>
  <si>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</si>
  <si>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</si>
  <si>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</si>
  <si>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</si>
  <si>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</si>
  <si>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</si>
  <si>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</si>
  <si>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</si>
  <si>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</si>
  <si>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</si>
  <si>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</si>
  <si>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</si>
  <si>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</si>
  <si>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</si>
  <si>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</si>
  <si>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</si>
  <si>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</si>
  <si>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</si>
  <si>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</si>
  <si>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</si>
  <si>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</si>
  <si>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</si>
  <si>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</si>
  <si>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</si>
  <si>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</si>
  <si>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</si>
  <si>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</si>
  <si>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</si>
  <si>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</si>
  <si>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</si>
  <si>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</si>
  <si>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</si>
  <si>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</si>
  <si>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</si>
  <si>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</si>
  <si>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</si>
  <si>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</si>
  <si>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</si>
  <si>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</si>
  <si>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</si>
  <si>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</si>
  <si>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</si>
  <si>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</si>
  <si>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</si>
  <si>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</si>
  <si>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</si>
  <si>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</si>
  <si>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</si>
  <si>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</si>
  <si>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</si>
  <si>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</si>
  <si>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</si>
  <si>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</si>
  <si>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</si>
  <si>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</si>
  <si>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</si>
  <si>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</si>
  <si>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</si>
  <si>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</si>
  <si>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</si>
  <si>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</si>
  <si>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</si>
  <si>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</si>
  <si>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</si>
  <si>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</si>
  <si>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</si>
  <si>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</si>
  <si>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</si>
  <si>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</si>
  <si>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</si>
  <si>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</si>
  <si>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</si>
  <si>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</si>
  <si>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</si>
  <si>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</si>
  <si>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</si>
  <si>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</si>
  <si>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</si>
  <si>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</si>
  <si>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</si>
  <si>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</si>
  <si>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</si>
  <si>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</si>
  <si>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</si>
  <si>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</si>
  <si>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</si>
  <si>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</si>
  <si>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</si>
  <si>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</si>
  <si>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</si>
  <si>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</si>
  <si>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</si>
  <si>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</si>
  <si>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</si>
  <si>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</si>
  <si>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</si>
  <si>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</si>
  <si>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</si>
  <si>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</si>
  <si>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</si>
  <si>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</si>
  <si>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</si>
  <si>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</si>
  <si>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</si>
  <si>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</si>
  <si>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</si>
  <si>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</si>
  <si>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</si>
  <si>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</si>
  <si>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</si>
  <si>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</si>
  <si>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</si>
  <si>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</si>
  <si>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</si>
  <si>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</si>
  <si>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</si>
  <si>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</si>
  <si>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</si>
  <si>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</si>
  <si>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</si>
  <si>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</si>
  <si>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</si>
  <si>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</si>
  <si>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</si>
  <si>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</si>
  <si>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</si>
  <si>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</si>
  <si>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</si>
  <si>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</si>
  <si>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</si>
  <si>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</si>
  <si>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</si>
  <si>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</si>
  <si>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</si>
  <si>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</si>
  <si>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</si>
  <si>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</si>
  <si>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</si>
  <si>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</si>
  <si>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</si>
  <si>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</si>
  <si>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</si>
  <si>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</si>
  <si>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</si>
  <si>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</si>
  <si>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</si>
  <si>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</si>
  <si>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</si>
  <si>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</si>
  <si>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</si>
  <si>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</si>
  <si>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</si>
  <si>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</si>
  <si>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</si>
  <si>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</si>
  <si>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</si>
  <si>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</si>
  <si>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</si>
  <si>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</si>
  <si>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</si>
  <si>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</si>
  <si>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</si>
  <si>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</si>
  <si>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</si>
  <si>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</si>
  <si>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</si>
  <si>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</si>
  <si>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</si>
  <si>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</si>
  <si>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</si>
  <si>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</si>
  <si>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</si>
  <si>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</si>
  <si>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</si>
  <si>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</si>
  <si>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</si>
  <si>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</si>
  <si>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</si>
  <si>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</si>
  <si>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</si>
  <si>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</si>
  <si>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</si>
  <si>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</si>
  <si>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</si>
  <si>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</si>
  <si>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</si>
  <si>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</si>
  <si>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</si>
  <si>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</si>
  <si>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</si>
  <si>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</si>
  <si>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</si>
  <si>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</si>
  <si>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</si>
  <si>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</si>
  <si>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</si>
  <si>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</si>
  <si>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</si>
  <si>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</si>
  <si>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</si>
  <si>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</si>
  <si>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</si>
  <si>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</si>
  <si>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</si>
  <si>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</si>
  <si>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</si>
  <si>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</si>
  <si>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</si>
  <si>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</si>
  <si>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</si>
  <si>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</si>
  <si>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</si>
  <si>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</si>
  <si>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</si>
  <si>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</si>
  <si>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</si>
  <si>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</si>
  <si>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</si>
  <si>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</si>
  <si>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</si>
  <si>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</si>
  <si>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</si>
  <si>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</si>
  <si>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</si>
  <si>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</si>
  <si>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</si>
  <si>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</si>
  <si>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</si>
  <si>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</si>
  <si>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</si>
  <si>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</si>
  <si>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</si>
  <si>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</si>
  <si>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</si>
  <si>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</si>
  <si>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</si>
  <si>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</si>
  <si>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</si>
  <si>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</si>
  <si>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</si>
  <si>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</si>
  <si>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</si>
  <si>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</si>
  <si>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</si>
  <si>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</si>
  <si>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</si>
  <si>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</si>
  <si>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</si>
  <si>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</si>
  <si>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</si>
  <si>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</si>
  <si>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</si>
  <si>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</si>
  <si>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</si>
  <si>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</si>
  <si>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</si>
  <si>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</si>
  <si>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</si>
  <si>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</si>
  <si>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</si>
  <si>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</si>
  <si>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</si>
  <si>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</si>
  <si>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</si>
  <si>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</si>
  <si>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</si>
  <si>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</si>
  <si>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</si>
  <si>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</si>
  <si>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</si>
  <si>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</si>
  <si>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</si>
  <si>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</si>
  <si>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</si>
  <si>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</si>
  <si>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</si>
  <si>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</si>
  <si>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</si>
  <si>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</si>
  <si>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</si>
  <si>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</si>
  <si>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</si>
  <si>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</si>
  <si>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</si>
  <si>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</si>
  <si>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</si>
  <si>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</si>
  <si>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</si>
  <si>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</si>
  <si>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</si>
  <si>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</si>
  <si>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</si>
  <si>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</si>
  <si>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</si>
  <si>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</si>
  <si>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</si>
  <si>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</si>
  <si>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</si>
  <si>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</si>
  <si>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</si>
  <si>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</si>
  <si>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</si>
  <si>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</si>
  <si>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</si>
  <si>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</si>
  <si>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</si>
  <si>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</si>
  <si>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</si>
  <si>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</si>
  <si>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</si>
  <si>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</si>
  <si>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</si>
  <si>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</si>
  <si>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</si>
  <si>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</si>
  <si>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</si>
  <si>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</si>
  <si>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</si>
  <si>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</si>
  <si>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</si>
  <si>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</si>
  <si>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</si>
  <si>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</si>
  <si>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</si>
  <si>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</si>
  <si>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</si>
  <si>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</si>
  <si>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</si>
  <si>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</si>
  <si>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</si>
  <si>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</si>
  <si>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</si>
  <si>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</si>
  <si>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</si>
  <si>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</si>
  <si>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</si>
  <si>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</si>
  <si>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</si>
  <si>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</si>
  <si>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</si>
  <si>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</si>
  <si>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</si>
  <si>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</si>
  <si>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</si>
  <si>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</si>
  <si>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</si>
  <si>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</si>
  <si>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</si>
  <si>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</si>
  <si>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</si>
  <si>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</si>
  <si>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</si>
  <si>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</si>
  <si>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</si>
  <si>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</si>
  <si>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</si>
  <si>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</si>
  <si>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</si>
  <si>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</si>
  <si>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</si>
  <si>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</si>
  <si>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</si>
  <si>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</si>
  <si>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</si>
  <si>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</si>
  <si>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</si>
  <si>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</si>
  <si>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</si>
  <si>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</si>
  <si>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</si>
  <si>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</si>
  <si>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</si>
  <si>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</si>
  <si>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</si>
  <si>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</si>
  <si>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</si>
  <si>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</si>
  <si>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</si>
  <si>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</si>
  <si>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</si>
  <si>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</si>
  <si>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</si>
  <si>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</si>
  <si>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</si>
  <si>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</si>
  <si>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</si>
  <si>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</si>
  <si>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</si>
  <si>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</si>
  <si>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</si>
  <si>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</si>
  <si>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</si>
  <si>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</si>
  <si>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</si>
  <si>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</si>
  <si>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</si>
  <si>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</si>
  <si>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</si>
  <si>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</si>
  <si>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</si>
  <si>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</si>
  <si>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</si>
  <si>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</si>
  <si>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</si>
  <si>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</si>
  <si>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</si>
  <si>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</si>
  <si>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</si>
  <si>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</si>
  <si>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</si>
  <si>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</si>
  <si>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</si>
  <si>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</si>
  <si>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</si>
  <si>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</si>
  <si>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</si>
  <si>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</si>
  <si>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</si>
  <si>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</si>
  <si>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</si>
  <si>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</si>
  <si>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</si>
  <si>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</si>
  <si>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</si>
  <si>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</si>
  <si>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</si>
  <si>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</si>
  <si>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</si>
  <si>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</si>
  <si>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</si>
  <si>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</si>
  <si>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</si>
  <si>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</si>
  <si>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</si>
  <si>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</si>
  <si>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</si>
  <si>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</si>
  <si>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</si>
  <si>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</si>
  <si>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</si>
  <si>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</si>
  <si>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</si>
  <si>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</si>
  <si>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</si>
  <si>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</si>
  <si>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</si>
  <si>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</si>
  <si>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</si>
  <si>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</si>
  <si>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</si>
  <si>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</si>
  <si>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</si>
  <si>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</si>
  <si>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</si>
  <si>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</si>
  <si>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</si>
  <si>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</si>
  <si>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</si>
  <si>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</si>
  <si>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</si>
  <si>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</si>
  <si>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</si>
  <si>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</si>
  <si>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</si>
  <si>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</si>
  <si>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</si>
  <si>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</si>
  <si>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</si>
  <si>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</si>
  <si>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</si>
  <si>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</si>
  <si>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</si>
  <si>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</si>
  <si>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</si>
  <si>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</si>
  <si>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</si>
  <si>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</si>
  <si>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</si>
  <si>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</si>
  <si>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</si>
  <si>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</si>
  <si>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</si>
  <si>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</si>
  <si>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</si>
  <si>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</si>
  <si>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</si>
  <si>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</si>
  <si>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</si>
  <si>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</si>
  <si>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</si>
  <si>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</si>
  <si>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</si>
  <si>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</si>
  <si>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</si>
  <si>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</si>
  <si>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</si>
  <si>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</si>
  <si>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</si>
  <si>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</si>
  <si>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</si>
  <si>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</si>
  <si>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</si>
  <si>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</si>
  <si>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</si>
  <si>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</si>
  <si>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</si>
  <si>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</si>
  <si>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</si>
  <si>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</si>
  <si>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</si>
  <si>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</si>
  <si>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</si>
  <si>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</si>
  <si>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</si>
  <si>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</si>
  <si>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</si>
  <si>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</si>
  <si>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</si>
  <si>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</si>
  <si>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</si>
  <si>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</si>
  <si>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</si>
  <si>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</si>
  <si>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</si>
  <si>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</si>
  <si>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</si>
  <si>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</si>
  <si>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</si>
  <si>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</si>
  <si>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</si>
  <si>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</si>
  <si>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</si>
  <si>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</si>
  <si>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</si>
  <si>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</si>
  <si>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</si>
  <si>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</si>
  <si>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</si>
  <si>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</si>
  <si>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</si>
  <si>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</si>
  <si>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</si>
  <si>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</si>
  <si>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</si>
  <si>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</si>
  <si>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</si>
  <si>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</si>
  <si>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</si>
  <si>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</si>
  <si>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</si>
  <si>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</si>
  <si>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</si>
  <si>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</si>
  <si>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</si>
  <si>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</si>
  <si>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</si>
  <si>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</si>
  <si>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</si>
  <si>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</si>
  <si>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</si>
  <si>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</si>
  <si>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</si>
  <si>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</si>
  <si>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</si>
  <si>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</si>
  <si>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</si>
  <si>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</si>
  <si>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</si>
  <si>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</si>
  <si>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</si>
  <si>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</si>
  <si>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</si>
  <si>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</si>
  <si>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</si>
  <si>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</si>
  <si>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</si>
  <si>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</si>
  <si>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</si>
  <si>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</si>
  <si>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</si>
  <si>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</si>
  <si>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</si>
  <si>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</si>
  <si>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</si>
  <si>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</si>
  <si>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</si>
  <si>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</si>
  <si>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</si>
  <si>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</si>
  <si>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</si>
  <si>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</si>
  <si>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</si>
  <si>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</si>
  <si>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</si>
  <si>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</si>
  <si>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</si>
  <si>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</si>
  <si>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</si>
  <si>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</si>
  <si>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</si>
  <si>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</si>
  <si>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</si>
  <si>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</si>
  <si>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</si>
  <si>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</si>
  <si>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</si>
  <si>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</si>
  <si>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</si>
  <si>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</si>
  <si>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</si>
  <si>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</si>
  <si>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</si>
  <si>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</si>
  <si>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</si>
  <si>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</si>
  <si>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</si>
  <si>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</si>
  <si>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</si>
  <si>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</si>
  <si>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</si>
  <si>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</si>
  <si>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</si>
  <si>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</si>
  <si>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</si>
  <si>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</si>
  <si>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</si>
  <si>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</si>
  <si>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</si>
  <si>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</si>
  <si>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</si>
  <si>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</si>
  <si>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</si>
  <si>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</si>
  <si>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</si>
  <si>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</si>
  <si>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</si>
  <si>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</si>
  <si>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</si>
  <si>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</si>
  <si>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</si>
  <si>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</si>
  <si>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</si>
  <si>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</si>
  <si>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</si>
  <si>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</si>
  <si>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</si>
  <si>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</si>
  <si>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</si>
  <si>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</si>
  <si>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</si>
  <si>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</si>
  <si>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</si>
  <si>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</si>
  <si>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</si>
  <si>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</si>
  <si>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</si>
  <si>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</si>
  <si>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</si>
  <si>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</si>
  <si>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</si>
  <si>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</si>
  <si>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</si>
  <si>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</si>
  <si>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</si>
  <si>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</si>
  <si>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</si>
  <si>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</si>
  <si>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</si>
  <si>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</si>
  <si>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</si>
  <si>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</si>
  <si>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</si>
  <si>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</si>
  <si>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</si>
  <si>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</si>
  <si>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</si>
  <si>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</si>
  <si>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</si>
  <si>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</si>
  <si>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</si>
  <si>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</si>
  <si>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</si>
  <si>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</si>
  <si>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</si>
  <si>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</si>
  <si>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</si>
  <si>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</si>
  <si>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</si>
  <si>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</si>
  <si>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</si>
  <si>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</si>
  <si>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</si>
  <si>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</si>
  <si>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</si>
  <si>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</si>
  <si>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</si>
  <si>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</si>
  <si>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</si>
  <si>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</si>
  <si>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</si>
  <si>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</si>
  <si>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</si>
  <si>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</si>
  <si>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</si>
  <si>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</si>
  <si>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</si>
  <si>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</si>
  <si>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</si>
  <si>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</si>
  <si>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</si>
  <si>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</si>
  <si>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</si>
  <si>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</si>
  <si>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</si>
  <si>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</si>
  <si>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</si>
  <si>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</si>
  <si>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</si>
  <si>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</si>
  <si>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</si>
  <si>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</si>
  <si>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</si>
  <si>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</si>
  <si>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</si>
  <si>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</si>
  <si>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</si>
  <si>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</si>
  <si>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</si>
  <si>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</si>
  <si>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</si>
  <si>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</si>
  <si>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</si>
  <si>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</si>
  <si>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</si>
  <si>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</si>
  <si>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</si>
  <si>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</si>
  <si>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</si>
  <si>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</si>
  <si>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</si>
  <si>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</si>
  <si>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</si>
  <si>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</si>
  <si>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</si>
  <si>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</si>
  <si>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</si>
  <si>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</si>
  <si>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</si>
  <si>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</si>
  <si>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</si>
  <si>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</si>
  <si>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</si>
  <si>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</si>
  <si>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</si>
  <si>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</si>
  <si>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</si>
  <si>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</si>
  <si>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</si>
  <si>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</si>
  <si>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</si>
  <si>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</si>
  <si>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</si>
  <si>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</si>
  <si>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</si>
  <si>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</si>
  <si>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</si>
  <si>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</si>
  <si>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</si>
  <si>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</si>
  <si>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</si>
  <si>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</si>
  <si>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</si>
  <si>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</si>
  <si>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</si>
  <si>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</si>
  <si>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</si>
  <si>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</si>
  <si>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</si>
  <si>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</si>
  <si>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</si>
  <si>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</si>
  <si>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</si>
  <si>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</si>
  <si>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</si>
  <si>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</si>
  <si>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</si>
  <si>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</si>
  <si>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</si>
  <si>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</si>
  <si>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</si>
  <si>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</si>
  <si>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</si>
  <si>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</si>
  <si>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</si>
  <si>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</si>
  <si>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</si>
  <si>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</si>
  <si>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</si>
  <si>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</si>
  <si>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</si>
  <si>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</si>
  <si>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</si>
  <si>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</si>
  <si>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</si>
  <si>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</si>
  <si>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</si>
  <si>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</si>
  <si>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</si>
  <si>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</si>
  <si>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</si>
  <si>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</si>
  <si>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</si>
  <si>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</si>
  <si>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</si>
  <si>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</si>
  <si>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</si>
  <si>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</si>
  <si>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</si>
  <si>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</si>
  <si>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</si>
  <si>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</si>
  <si>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</si>
  <si>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</si>
  <si>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</si>
  <si>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</si>
  <si>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</si>
  <si>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</si>
  <si>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</si>
  <si>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</si>
  <si>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</si>
  <si>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</si>
  <si>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</si>
  <si>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</si>
  <si>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</si>
  <si>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</si>
  <si>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</si>
  <si>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</si>
  <si>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</si>
  <si>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</si>
  <si>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</si>
  <si>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</si>
  <si>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</si>
  <si>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</si>
  <si>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</si>
  <si>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</si>
  <si>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</si>
  <si>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</si>
  <si>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</si>
  <si>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</si>
  <si>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</si>
  <si>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</si>
  <si>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</si>
  <si>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</si>
  <si>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</si>
  <si>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</si>
  <si>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</si>
  <si>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</si>
  <si>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</si>
  <si>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</si>
  <si>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</si>
  <si>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</si>
  <si>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</si>
  <si>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</si>
  <si>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</si>
  <si>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</si>
  <si>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</si>
  <si>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</si>
  <si>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</si>
  <si>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</si>
  <si>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</si>
  <si>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</si>
  <si>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</si>
  <si>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</si>
  <si>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</si>
  <si>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</si>
  <si>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</si>
  <si>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</si>
  <si>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</si>
  <si>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</si>
  <si>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</si>
  <si>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</si>
  <si>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</si>
  <si>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</si>
  <si>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</si>
  <si>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</si>
  <si>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</si>
  <si>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</si>
  <si>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</si>
  <si>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</si>
  <si>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</si>
  <si>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</si>
  <si>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</si>
  <si>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</si>
  <si>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</si>
  <si>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</si>
  <si>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</si>
  <si>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</si>
  <si>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</si>
  <si>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</si>
  <si>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</si>
  <si>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</si>
  <si>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</si>
  <si>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</si>
  <si>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</si>
  <si>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</si>
  <si>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</si>
  <si>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</si>
  <si>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</si>
  <si>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</si>
  <si>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</si>
  <si>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</si>
  <si>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</si>
  <si>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</si>
  <si>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</si>
  <si>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</si>
  <si>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</si>
  <si>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</si>
  <si>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</si>
  <si>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</si>
  <si>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</si>
  <si>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</si>
  <si>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</si>
  <si>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</si>
  <si>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</si>
  <si>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</si>
  <si>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</si>
  <si>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</si>
  <si>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</si>
  <si>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</si>
  <si>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</si>
  <si>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</si>
  <si>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</si>
  <si>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</si>
  <si>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</si>
  <si>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</si>
  <si>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</si>
  <si>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</si>
  <si>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</si>
  <si>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</si>
  <si>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</si>
  <si>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</si>
  <si>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</si>
  <si>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</si>
  <si>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</si>
  <si>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</si>
  <si>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</si>
  <si>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</si>
  <si>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</si>
  <si>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</si>
  <si>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</si>
  <si>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</si>
  <si>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</si>
  <si>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</si>
  <si>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</si>
  <si>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</si>
  <si>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</si>
  <si>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</si>
  <si>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</si>
  <si>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</si>
  <si>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</si>
  <si>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</si>
  <si>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</si>
  <si>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</si>
  <si>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</si>
  <si>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</si>
  <si>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</si>
  <si>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</si>
  <si>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</si>
  <si>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</si>
  <si>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</si>
  <si>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</si>
  <si>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</si>
  <si>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</si>
  <si>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</si>
  <si>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</si>
  <si>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</si>
  <si>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</si>
  <si>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</si>
  <si>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</si>
  <si>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</si>
  <si>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</si>
  <si>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</si>
  <si>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</si>
  <si>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</si>
  <si>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</si>
  <si>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</si>
  <si>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</si>
  <si>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</si>
  <si>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</si>
  <si>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</si>
  <si>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</si>
  <si>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</si>
  <si>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</si>
  <si>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</si>
  <si>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</si>
  <si>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</si>
  <si>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</si>
  <si>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</si>
  <si>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</si>
  <si>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</si>
  <si>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</si>
  <si>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</si>
  <si>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</si>
  <si>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</si>
  <si>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</si>
  <si>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</si>
  <si>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</si>
  <si>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</si>
  <si>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</si>
  <si>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</si>
  <si>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</si>
  <si>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</si>
  <si>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</si>
  <si>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</si>
  <si>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</si>
  <si>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</si>
  <si>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</si>
  <si>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</si>
  <si>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</si>
  <si>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</si>
  <si>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</si>
  <si>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</si>
  <si>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</si>
  <si>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</si>
  <si>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</si>
  <si>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</si>
  <si>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</si>
  <si>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</si>
  <si>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</si>
  <si>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</si>
  <si>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</si>
  <si>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</si>
  <si>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</si>
  <si>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</si>
  <si>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</si>
  <si>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</si>
  <si>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</si>
  <si>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</si>
  <si>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</si>
  <si>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</si>
  <si>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</si>
  <si>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</si>
  <si>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</si>
  <si>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</si>
  <si>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</si>
  <si>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</si>
  <si>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</si>
  <si>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</si>
  <si>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</si>
  <si>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</si>
  <si>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</si>
  <si>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</si>
  <si>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</si>
  <si>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</si>
  <si>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</si>
  <si>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</si>
  <si>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</si>
  <si>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</si>
  <si>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</si>
  <si>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</si>
  <si>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</si>
  <si>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</si>
  <si>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</si>
  <si>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</si>
  <si>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</si>
  <si>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</si>
  <si>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</si>
  <si>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</si>
  <si>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</si>
  <si>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</si>
  <si>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</si>
  <si>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</si>
  <si>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</si>
  <si>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</si>
  <si>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</si>
  <si>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</si>
  <si>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</si>
  <si>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</si>
  <si>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</si>
  <si>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</si>
  <si>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</si>
  <si>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</si>
  <si>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</si>
  <si>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</si>
  <si>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</si>
  <si>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</si>
  <si>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</si>
  <si>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</si>
  <si>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</si>
  <si>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</si>
  <si>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</si>
  <si>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</si>
  <si>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</si>
  <si>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</si>
  <si>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</si>
  <si>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</si>
  <si>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</si>
  <si>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</si>
  <si>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</si>
  <si>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</si>
  <si>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</si>
  <si>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</si>
  <si>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</si>
  <si>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</si>
  <si>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</si>
  <si>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</si>
  <si>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</si>
  <si>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</si>
  <si>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</si>
  <si>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</si>
  <si>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</si>
  <si>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</si>
  <si>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</si>
  <si>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</si>
  <si>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</si>
  <si>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</si>
  <si>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</si>
  <si>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</si>
  <si>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</si>
  <si>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</si>
  <si>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</si>
  <si>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</si>
  <si>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</si>
  <si>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</si>
  <si>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</si>
  <si>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</si>
  <si>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</si>
  <si>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</si>
  <si>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</si>
  <si>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</si>
  <si>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</si>
  <si>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</si>
  <si>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</si>
  <si>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</si>
  <si>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</si>
  <si>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</si>
  <si>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</si>
  <si>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</si>
  <si>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</si>
  <si>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</si>
  <si>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</si>
  <si>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</si>
  <si>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</si>
  <si>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</si>
  <si>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</si>
  <si>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</si>
  <si>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</si>
  <si>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</si>
  <si>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</si>
  <si>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</si>
  <si>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</si>
  <si>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</si>
  <si>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</si>
  <si>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</si>
  <si>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</si>
  <si>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</si>
  <si>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</si>
  <si>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</si>
  <si>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</si>
  <si>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</si>
  <si>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</si>
  <si>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</si>
  <si>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</si>
  <si>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</si>
  <si>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</si>
  <si>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</si>
  <si>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</si>
  <si>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</si>
  <si>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</si>
  <si>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</si>
  <si>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</si>
  <si>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</si>
  <si>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</si>
  <si>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</si>
  <si>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</si>
  <si>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</si>
  <si>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</si>
  <si>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</si>
  <si>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</si>
  <si>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</si>
  <si>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</si>
  <si>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</si>
  <si>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</si>
  <si>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</si>
  <si>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</si>
  <si>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</si>
  <si>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</si>
  <si>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</si>
  <si>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</si>
  <si>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</si>
  <si>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</si>
  <si>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</si>
  <si>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</si>
  <si>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</si>
  <si>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</si>
  <si>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</si>
  <si>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</si>
  <si>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</si>
  <si>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</si>
  <si>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</si>
  <si>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</si>
  <si>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</si>
  <si>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</si>
  <si>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</si>
  <si>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</si>
  <si>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</si>
  <si>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</si>
  <si>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</si>
  <si>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</si>
  <si>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</si>
  <si>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</si>
  <si>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</si>
  <si>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</si>
  <si>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</si>
  <si>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</si>
  <si>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</si>
  <si>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</si>
  <si>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</si>
  <si>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</si>
  <si>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</si>
  <si>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</si>
  <si>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</si>
  <si>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</si>
  <si>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</si>
  <si>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</si>
  <si>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</si>
  <si>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</si>
  <si>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</si>
  <si>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</si>
  <si>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</si>
  <si>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</si>
  <si>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</si>
  <si>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</si>
  <si>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</si>
  <si>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</si>
  <si>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</si>
  <si>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</si>
  <si>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</si>
  <si>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</si>
  <si>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</si>
  <si>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</si>
  <si>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</si>
  <si>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</si>
  <si>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</si>
  <si>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</si>
  <si>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</si>
  <si>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</si>
  <si>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</si>
  <si>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</si>
  <si>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</si>
  <si>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</si>
  <si>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</si>
  <si>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</si>
  <si>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</si>
  <si>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</si>
  <si>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</si>
  <si>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</si>
  <si>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</si>
  <si>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</si>
  <si>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</si>
  <si>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</si>
  <si>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</si>
  <si>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</si>
  <si>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</si>
  <si>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</si>
  <si>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</si>
  <si>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</si>
  <si>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</si>
  <si>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</si>
  <si>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</si>
  <si>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</si>
  <si>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</si>
  <si>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</si>
  <si>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</si>
  <si>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</si>
  <si>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</si>
  <si>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</si>
  <si>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</si>
  <si>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</si>
  <si>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</si>
  <si>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</si>
  <si>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</si>
  <si>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</si>
  <si>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</si>
  <si>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</si>
  <si>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</si>
  <si>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</si>
  <si>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</si>
  <si>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</si>
  <si>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</si>
  <si>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</si>
  <si>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</si>
  <si>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</si>
  <si>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</si>
  <si>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</si>
  <si>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</si>
  <si>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</si>
  <si>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</si>
  <si>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</si>
  <si>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</si>
  <si>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</si>
  <si>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</si>
  <si>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</si>
  <si>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</si>
  <si>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</si>
  <si>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</si>
  <si>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</si>
  <si>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</si>
  <si>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</si>
  <si>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</si>
  <si>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</si>
  <si>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</si>
  <si>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</si>
  <si>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</si>
  <si>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</si>
  <si>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</si>
  <si>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</si>
  <si>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</si>
  <si>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</si>
  <si>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</si>
  <si>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</si>
  <si>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</si>
  <si>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</si>
  <si>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</si>
  <si>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</si>
  <si>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</si>
  <si>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</si>
  <si>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</si>
  <si>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</si>
  <si>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</si>
  <si>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</si>
  <si>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</si>
  <si>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</si>
  <si>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</si>
  <si>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</si>
  <si>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</si>
  <si>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</si>
  <si>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</si>
  <si>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</si>
  <si>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</si>
  <si>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</si>
  <si>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</si>
  <si>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</si>
  <si>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</si>
  <si>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</si>
  <si>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</si>
  <si>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</si>
  <si>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</si>
  <si>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</si>
  <si>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</si>
  <si>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</si>
  <si>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</si>
  <si>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</si>
  <si>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</si>
  <si>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</si>
  <si>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</si>
  <si>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</si>
  <si>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</si>
  <si>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</si>
  <si>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</si>
  <si>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</si>
  <si>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</si>
  <si>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</si>
  <si>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</si>
  <si>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</si>
  <si>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</si>
  <si>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</si>
  <si>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</si>
  <si>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</si>
  <si>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</si>
  <si>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</si>
  <si>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</si>
  <si>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</si>
  <si>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</si>
  <si>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</si>
  <si>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</si>
  <si>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</si>
  <si>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</si>
  <si>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</si>
  <si>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</si>
  <si>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</si>
  <si>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</si>
  <si>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</si>
  <si>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</si>
  <si>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</si>
  <si>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</si>
  <si>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</si>
  <si>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</si>
  <si>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</si>
  <si>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</si>
  <si>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</si>
  <si>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</si>
  <si>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</si>
  <si>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</si>
  <si>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</si>
  <si>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</si>
  <si>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</si>
  <si>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</si>
  <si>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</si>
  <si>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</si>
  <si>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</si>
  <si>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</si>
  <si>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</si>
  <si>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</si>
  <si>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</si>
  <si>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</si>
  <si>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</si>
  <si>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</si>
  <si>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</si>
  <si>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</si>
  <si>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</si>
  <si>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</si>
  <si>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</si>
  <si>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</si>
  <si>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</si>
  <si>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</si>
  <si>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</si>
  <si>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</si>
  <si>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</si>
  <si>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</si>
  <si>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</si>
  <si>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</si>
  <si>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</si>
  <si>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</si>
  <si>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</si>
  <si>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</si>
  <si>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</si>
  <si>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</si>
  <si>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</si>
  <si>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</si>
  <si>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</si>
  <si>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</si>
  <si>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</si>
  <si>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</si>
  <si>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</si>
  <si>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</si>
  <si>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</si>
  <si>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</si>
  <si>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</si>
  <si>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</si>
  <si>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</si>
  <si>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</si>
  <si>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</si>
  <si>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</si>
  <si>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</si>
  <si>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</si>
  <si>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</si>
  <si>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</si>
  <si>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</si>
  <si>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</si>
  <si>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</si>
  <si>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</si>
  <si>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</si>
  <si>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</si>
  <si>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</si>
  <si>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</si>
  <si>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</si>
  <si>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</si>
  <si>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</si>
  <si>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</si>
  <si>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</si>
  <si>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</si>
  <si>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</si>
  <si>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</si>
  <si>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</si>
  <si>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</si>
  <si>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</si>
  <si>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</si>
  <si>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</si>
  <si>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</si>
  <si>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</si>
  <si>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</si>
  <si>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</si>
  <si>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</si>
  <si>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</si>
  <si>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</si>
  <si>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</si>
  <si>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</si>
  <si>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</si>
  <si>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</si>
  <si>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</si>
  <si>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</si>
  <si>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</si>
  <si>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</si>
  <si>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</si>
  <si>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</si>
  <si>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</si>
  <si>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</si>
  <si>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</si>
  <si>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</si>
  <si>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</si>
  <si>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</si>
  <si>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</si>
  <si>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</si>
  <si>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</si>
  <si>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</si>
  <si>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</si>
  <si>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</si>
  <si>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</si>
  <si>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</si>
  <si>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</si>
  <si>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</si>
  <si>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</si>
  <si>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</si>
  <si>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</si>
  <si>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</si>
  <si>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</si>
  <si>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</si>
  <si>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</si>
  <si>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</si>
  <si>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</si>
  <si>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</si>
  <si>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</si>
  <si>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</si>
  <si>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</si>
  <si>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</si>
  <si>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</si>
  <si>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</si>
  <si>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</si>
  <si>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</si>
  <si>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</si>
  <si>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</si>
  <si>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</si>
  <si>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</si>
  <si>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</si>
  <si>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</si>
  <si>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</si>
  <si>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</si>
  <si>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</si>
  <si>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</si>
  <si>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</si>
  <si>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</si>
  <si>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</si>
  <si>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</si>
  <si>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</si>
  <si>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</si>
  <si>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</si>
  <si>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</si>
  <si>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</si>
  <si>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</si>
  <si>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</si>
  <si>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</si>
  <si>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</si>
  <si>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</si>
  <si>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</si>
  <si>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</si>
  <si>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</si>
  <si>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</si>
  <si>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</si>
  <si>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</si>
  <si>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</si>
  <si>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</si>
  <si>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</si>
  <si>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</si>
  <si>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</si>
  <si>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</si>
  <si>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</si>
  <si>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</si>
  <si>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</si>
  <si>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</si>
  <si>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</si>
  <si>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</si>
  <si>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</si>
  <si>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</si>
  <si>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</si>
  <si>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</si>
  <si>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</si>
  <si>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</si>
  <si>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</si>
  <si>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</si>
  <si>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</si>
  <si>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</si>
  <si>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</si>
  <si>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</si>
  <si>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</si>
  <si>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</si>
  <si>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</si>
  <si>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</si>
  <si>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</si>
  <si>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</si>
  <si>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</si>
  <si>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</si>
  <si>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</si>
  <si>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</si>
  <si>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</si>
  <si>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</si>
  <si>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</si>
  <si>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</si>
  <si>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</si>
  <si>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</si>
  <si>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</si>
  <si>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</si>
  <si>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</si>
  <si>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</si>
  <si>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</si>
  <si>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</si>
  <si>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</si>
  <si>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</si>
  <si>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</si>
  <si>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</si>
  <si>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</si>
  <si>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</si>
  <si>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</si>
  <si>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</si>
  <si>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</si>
  <si>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</si>
  <si>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</si>
  <si>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</si>
  <si>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</si>
  <si>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</si>
  <si>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</si>
  <si>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</si>
  <si>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</si>
  <si>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</si>
  <si>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</si>
  <si>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</si>
  <si>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</si>
  <si>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</si>
  <si>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</si>
  <si>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</si>
  <si>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</si>
  <si>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</si>
  <si>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</si>
  <si>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</si>
  <si>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</si>
  <si>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</si>
  <si>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</si>
  <si>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</si>
  <si>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</si>
  <si>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</si>
  <si>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</si>
  <si>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</si>
  <si>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</si>
  <si>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</si>
  <si>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</si>
  <si>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</si>
  <si>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</si>
  <si>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</si>
  <si>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</si>
  <si>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</si>
  <si>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</si>
  <si>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</si>
  <si>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</si>
  <si>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</si>
  <si>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</si>
  <si>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</si>
  <si>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</si>
  <si>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</si>
  <si>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</si>
  <si>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</si>
  <si>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</si>
  <si>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</si>
  <si>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</si>
  <si>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</si>
  <si>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</si>
  <si>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</si>
  <si>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</si>
  <si>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</si>
  <si>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</si>
  <si>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</si>
  <si>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</si>
  <si>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</si>
  <si>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</si>
  <si>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</si>
  <si>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</si>
  <si>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</si>
  <si>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</si>
  <si>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</si>
  <si>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</si>
  <si>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</si>
  <si>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</si>
  <si>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</si>
  <si>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</si>
  <si>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</si>
  <si>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</si>
  <si>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</si>
  <si>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</si>
  <si>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</si>
  <si>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</si>
  <si>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</si>
  <si>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</si>
  <si>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</si>
  <si>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</si>
  <si>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</si>
  <si>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</si>
  <si>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</si>
  <si>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</si>
  <si>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</si>
  <si>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</si>
  <si>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</si>
  <si>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</si>
  <si>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</si>
  <si>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</si>
  <si>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</si>
  <si>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</si>
  <si>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</si>
  <si>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</si>
  <si>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</si>
  <si>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</si>
  <si>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</si>
  <si>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</si>
  <si>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</si>
  <si>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</si>
  <si>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</si>
  <si>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</si>
  <si>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</si>
  <si>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</si>
  <si>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</si>
  <si>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</si>
  <si>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</si>
  <si>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</si>
  <si>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</si>
  <si>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</si>
  <si>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</si>
  <si>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</si>
  <si>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</si>
  <si>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</si>
  <si>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</si>
  <si>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</si>
  <si>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</si>
  <si>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</si>
  <si>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</si>
  <si>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</si>
  <si>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</si>
  <si>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</si>
  <si>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</si>
  <si>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</si>
  <si>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</si>
  <si>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</si>
  <si>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</si>
  <si>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</si>
  <si>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</si>
  <si>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</si>
  <si>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</si>
  <si>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</si>
  <si>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</si>
  <si>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</si>
  <si>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</si>
  <si>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</si>
  <si>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</si>
  <si>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</si>
  <si>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</si>
  <si>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</si>
  <si>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</si>
  <si>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</si>
  <si>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</si>
  <si>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</si>
  <si>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</si>
  <si>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</si>
  <si>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</si>
  <si>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</si>
  <si>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</si>
  <si>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</si>
  <si>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</si>
  <si>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</si>
  <si>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</si>
  <si>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</si>
  <si>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</si>
  <si>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</si>
  <si>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</si>
  <si>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</si>
  <si>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</si>
  <si>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</si>
  <si>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</si>
  <si>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</si>
  <si>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</si>
  <si>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</si>
  <si>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</si>
  <si>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</si>
  <si>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</si>
  <si>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</si>
  <si>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</si>
  <si>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</si>
  <si>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</si>
  <si>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</si>
  <si>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</si>
  <si>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</si>
  <si>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</si>
  <si>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</si>
  <si>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</si>
  <si>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</si>
  <si>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</si>
  <si>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</si>
  <si>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</si>
  <si>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</si>
  <si>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</si>
  <si>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</si>
  <si>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</si>
  <si>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</si>
  <si>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</si>
  <si>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</si>
  <si>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</si>
  <si>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</si>
  <si>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</si>
  <si>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</si>
  <si>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</si>
  <si>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</si>
  <si>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</si>
  <si>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</si>
  <si>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</si>
  <si>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</si>
  <si>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</si>
  <si>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</si>
  <si>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</si>
  <si>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</si>
  <si>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</si>
  <si>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</si>
  <si>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</si>
  <si>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</si>
  <si>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</si>
  <si>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</si>
  <si>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</si>
  <si>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</si>
  <si>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</si>
  <si>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</si>
  <si>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</si>
  <si>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</si>
  <si>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</si>
  <si>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</si>
  <si>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</si>
  <si>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</si>
  <si>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</si>
  <si>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</si>
  <si>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</si>
  <si>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</si>
  <si>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</si>
  <si>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</si>
  <si>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</si>
  <si>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</si>
  <si>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</si>
  <si>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</si>
  <si>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</si>
  <si>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</si>
  <si>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</si>
  <si>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</si>
  <si>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</si>
  <si>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</si>
  <si>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</si>
  <si>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</si>
  <si>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</si>
  <si>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</si>
  <si>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</si>
  <si>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</si>
  <si>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</si>
  <si>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</si>
  <si>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</si>
  <si>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</si>
  <si>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</si>
  <si>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</si>
  <si>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</si>
  <si>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</si>
  <si>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</si>
  <si>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</si>
  <si>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</si>
  <si>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</si>
  <si>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</si>
  <si>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</si>
  <si>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</si>
  <si>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</si>
  <si>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</si>
  <si>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</si>
  <si>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</si>
  <si>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</si>
  <si>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</si>
  <si>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</si>
  <si>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</si>
  <si>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</si>
  <si>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</si>
  <si>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</si>
  <si>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</si>
  <si>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</si>
  <si>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</si>
  <si>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</si>
  <si>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</si>
  <si>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</si>
  <si>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</si>
  <si>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</si>
  <si>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</si>
  <si>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</si>
  <si>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</si>
  <si>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</si>
  <si>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</si>
  <si>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</si>
  <si>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</si>
  <si>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</si>
  <si>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</si>
  <si>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</si>
  <si>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</si>
  <si>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</si>
  <si>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</si>
  <si>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</si>
  <si>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</si>
  <si>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</si>
  <si>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</si>
  <si>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</si>
  <si>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</si>
  <si>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</si>
  <si>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</si>
  <si>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</si>
  <si>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</si>
  <si>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</si>
  <si>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</si>
  <si>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</si>
  <si>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</si>
  <si>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</si>
  <si>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</si>
  <si>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</si>
  <si>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</si>
  <si>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</si>
  <si>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</si>
  <si>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</si>
  <si>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</si>
  <si>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</si>
  <si>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</si>
  <si>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</si>
  <si>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</si>
  <si>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</si>
  <si>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</si>
  <si>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</si>
  <si>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</si>
  <si>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</si>
  <si>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</si>
  <si>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</si>
  <si>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</si>
  <si>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</si>
  <si>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</si>
  <si>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</si>
  <si>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</si>
  <si>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</si>
  <si>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</si>
  <si>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</si>
  <si>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</si>
  <si>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</si>
  <si>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</si>
  <si>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</si>
  <si>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</si>
  <si>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</si>
  <si>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</si>
  <si>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</si>
  <si>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</si>
  <si>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</si>
  <si>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</si>
  <si>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</si>
  <si>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</si>
  <si>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</si>
  <si>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</si>
  <si>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</si>
  <si>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</si>
  <si>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</si>
  <si>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</si>
  <si>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</si>
  <si>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</si>
  <si>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</si>
  <si>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</si>
  <si>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</si>
  <si>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</si>
  <si>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</si>
  <si>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</si>
  <si>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</si>
  <si>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</si>
  <si>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</si>
  <si>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</si>
  <si>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</si>
  <si>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</si>
  <si>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</si>
  <si>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</si>
  <si>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</si>
  <si>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</si>
  <si>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</si>
  <si>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</si>
  <si>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</si>
  <si>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</si>
  <si>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</si>
  <si>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</si>
  <si>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</si>
  <si>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</si>
  <si>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</si>
  <si>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</si>
  <si>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</si>
  <si>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</si>
  <si>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</si>
  <si>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</si>
  <si>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</si>
  <si>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</si>
  <si>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</si>
  <si>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</si>
  <si>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</si>
  <si>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</si>
  <si>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</si>
  <si>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</si>
  <si>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</si>
  <si>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</si>
  <si>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</si>
  <si>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</si>
  <si>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</si>
  <si>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</si>
  <si>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</si>
  <si>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</si>
  <si>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</si>
  <si>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</si>
  <si>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</si>
  <si>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</si>
  <si>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</si>
  <si>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</si>
  <si>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</si>
  <si>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</si>
  <si>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</si>
  <si>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</si>
  <si>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</si>
  <si>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</si>
  <si>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</si>
  <si>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</si>
  <si>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</si>
  <si>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</si>
  <si>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</si>
  <si>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</si>
  <si>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</si>
  <si>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</si>
  <si>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</si>
  <si>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</si>
  <si>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</si>
  <si>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</si>
  <si>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</si>
  <si>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</si>
  <si>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</si>
  <si>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</si>
  <si>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</si>
  <si>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</si>
  <si>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</si>
  <si>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</si>
  <si>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</si>
  <si>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</si>
  <si>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</si>
  <si>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</si>
  <si>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</si>
  <si>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</si>
  <si>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</si>
  <si>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</si>
  <si>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</si>
  <si>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</si>
  <si>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</si>
  <si>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</si>
  <si>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</si>
  <si>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</si>
  <si>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</si>
  <si>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</si>
  <si>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</si>
  <si>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</si>
  <si>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</si>
  <si>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</si>
  <si>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</si>
  <si>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</si>
  <si>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</si>
  <si>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</si>
  <si>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</si>
  <si>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</si>
  <si>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</si>
  <si>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</si>
  <si>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</si>
  <si>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</si>
  <si>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</si>
  <si>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</si>
  <si>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</si>
  <si>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</si>
  <si>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</si>
  <si>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</si>
  <si>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</si>
  <si>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</si>
  <si>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</si>
  <si>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</si>
  <si>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</si>
  <si>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</si>
  <si>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</si>
  <si>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</si>
  <si>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</si>
  <si>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</si>
  <si>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</si>
  <si>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</si>
  <si>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</si>
  <si>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</si>
  <si>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</si>
  <si>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</si>
  <si>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</si>
  <si>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</si>
  <si>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</si>
  <si>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</si>
  <si>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</si>
  <si>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</si>
  <si>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</si>
  <si>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</si>
  <si>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</si>
  <si>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</si>
  <si>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</si>
  <si>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</si>
  <si>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</si>
  <si>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</si>
  <si>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</si>
  <si>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</si>
  <si>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</si>
  <si>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</si>
  <si>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</si>
  <si>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</si>
  <si>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</si>
  <si>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</si>
  <si>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</si>
  <si>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</si>
  <si>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</si>
  <si>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</si>
  <si>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</si>
  <si>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</si>
  <si>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</si>
  <si>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</si>
  <si>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</si>
  <si>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</si>
  <si>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</si>
  <si>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</si>
  <si>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</si>
  <si>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</si>
  <si>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</si>
  <si>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</si>
  <si>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</si>
  <si>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</si>
  <si>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</si>
  <si>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</si>
  <si>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</si>
  <si>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</si>
  <si>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</si>
  <si>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</si>
  <si>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</si>
  <si>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</si>
  <si>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</si>
  <si>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</si>
  <si>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</si>
  <si>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</si>
  <si>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</si>
  <si>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</si>
  <si>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</si>
  <si>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</si>
  <si>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</si>
  <si>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</si>
  <si>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</si>
  <si>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</si>
  <si>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</si>
  <si>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</si>
  <si>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</si>
  <si>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</si>
  <si>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</si>
  <si>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</si>
  <si>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</si>
  <si>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</si>
  <si>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</si>
  <si>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</si>
  <si>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</si>
  <si>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</si>
  <si>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</si>
  <si>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</si>
  <si>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</si>
  <si>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</si>
  <si>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</si>
  <si>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</si>
  <si>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</si>
  <si>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</si>
  <si>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</si>
  <si>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</si>
  <si>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</si>
  <si>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</si>
  <si>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</si>
  <si>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</si>
  <si>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</si>
  <si>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</si>
  <si>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</si>
  <si>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</si>
  <si>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</si>
  <si>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</si>
  <si>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</si>
  <si>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</si>
  <si>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</si>
  <si>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</si>
  <si>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</si>
  <si>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</si>
  <si>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</si>
  <si>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</si>
  <si>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</si>
  <si>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</si>
  <si>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</si>
  <si>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</si>
  <si>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</si>
  <si>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</si>
  <si>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</si>
  <si>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</si>
  <si>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</si>
  <si>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</si>
  <si>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</si>
  <si>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</si>
  <si>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</si>
  <si>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</si>
  <si>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</si>
  <si>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</si>
  <si>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</si>
  <si>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</si>
  <si>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</si>
  <si>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</si>
  <si>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</si>
  <si>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</si>
  <si>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</si>
  <si>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</si>
  <si>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</si>
  <si>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</si>
  <si>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</si>
  <si>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</si>
  <si>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</si>
  <si>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</si>
  <si>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</si>
  <si>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</si>
  <si>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</si>
  <si>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</si>
  <si>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</si>
  <si>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</si>
  <si>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</si>
  <si>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</si>
  <si>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</si>
  <si>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</si>
  <si>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</si>
  <si>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</si>
  <si>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</si>
  <si>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</si>
  <si>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</si>
  <si>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</si>
  <si>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</si>
  <si>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</si>
  <si>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</si>
  <si>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</si>
  <si>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</si>
  <si>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</si>
  <si>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</si>
  <si>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</si>
  <si>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</si>
  <si>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</si>
  <si>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</si>
  <si>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</si>
  <si>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</si>
  <si>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</si>
  <si>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</si>
  <si>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</si>
  <si>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</si>
  <si>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</si>
  <si>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</si>
  <si>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</si>
  <si>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</si>
  <si>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</si>
  <si>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</si>
  <si>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</si>
  <si>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</si>
  <si>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</si>
  <si>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</si>
  <si>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</si>
  <si>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</si>
  <si>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</si>
  <si>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</si>
  <si>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</si>
  <si>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</si>
  <si>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</si>
  <si>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</si>
  <si>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</si>
  <si>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</si>
  <si>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</si>
  <si>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</si>
  <si>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</si>
  <si>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</si>
  <si>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</si>
  <si>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</si>
  <si>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</si>
  <si>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</si>
  <si>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</si>
  <si>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</si>
  <si>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</si>
  <si>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</si>
  <si>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</si>
  <si>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</si>
  <si>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</si>
  <si>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</si>
  <si>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</si>
  <si>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</si>
  <si>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</si>
  <si>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</si>
  <si>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</si>
  <si>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</si>
  <si>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</si>
  <si>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</si>
  <si>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</si>
  <si>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</si>
  <si>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</si>
  <si>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</si>
  <si>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</si>
  <si>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</si>
  <si>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</si>
  <si>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</si>
  <si>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</si>
  <si>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</si>
  <si>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</si>
  <si>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</si>
  <si>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</si>
  <si>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</si>
  <si>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</si>
  <si>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</si>
  <si>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</si>
  <si>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</si>
  <si>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</si>
  <si>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</si>
  <si>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</si>
  <si>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</si>
  <si>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</si>
  <si>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</si>
  <si>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</si>
  <si>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</si>
  <si>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</si>
  <si>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</si>
  <si>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</si>
  <si>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</si>
  <si>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</si>
  <si>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</si>
  <si>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</si>
  <si>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</si>
  <si>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</si>
  <si>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</si>
  <si>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</si>
  <si>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</si>
  <si>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</si>
  <si>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</si>
  <si>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</si>
  <si>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</si>
  <si>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</si>
  <si>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</si>
  <si>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</si>
  <si>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</si>
  <si>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</si>
  <si>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</si>
  <si>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</si>
  <si>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</si>
  <si>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</si>
  <si>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</si>
  <si>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</si>
  <si>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</si>
  <si>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</si>
  <si>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</si>
  <si>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</si>
  <si>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</si>
  <si>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</si>
  <si>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</si>
  <si>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</si>
  <si>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</si>
  <si>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</si>
  <si>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</si>
  <si>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</si>
  <si>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</si>
  <si>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</si>
  <si>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</si>
  <si>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</si>
  <si>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</si>
  <si>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</si>
  <si>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</si>
  <si>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</si>
  <si>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</si>
  <si>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</si>
  <si>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</si>
  <si>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</si>
  <si>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</si>
  <si>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</si>
  <si>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</si>
  <si>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</si>
  <si>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</si>
  <si>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</si>
  <si>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</si>
  <si>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</si>
  <si>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</si>
  <si>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</si>
  <si>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</si>
  <si>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</si>
  <si>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</si>
  <si>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</si>
  <si>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</si>
  <si>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</si>
  <si>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</si>
  <si>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</si>
  <si>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</si>
  <si>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</si>
  <si>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</si>
  <si>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</si>
  <si>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</si>
  <si>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</si>
  <si>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</si>
  <si>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</si>
  <si>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</si>
  <si>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</si>
  <si>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</si>
  <si>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</si>
  <si>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</si>
  <si>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</si>
  <si>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</si>
  <si>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</si>
  <si>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</si>
  <si>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</si>
  <si>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</si>
  <si>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</si>
  <si>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</si>
  <si>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</si>
  <si>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</si>
  <si>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</si>
  <si>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</si>
  <si>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</si>
  <si>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</si>
  <si>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</si>
  <si>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</si>
  <si>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</si>
  <si>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</si>
  <si>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</si>
  <si>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</si>
  <si>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</si>
  <si>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</si>
  <si>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</si>
  <si>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</si>
  <si>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</si>
  <si>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</si>
  <si>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</si>
  <si>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</si>
  <si>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</si>
  <si>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</si>
  <si>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</si>
  <si>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</si>
  <si>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</si>
  <si>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</si>
  <si>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</si>
  <si>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</si>
  <si>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</si>
  <si>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</si>
  <si>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</si>
  <si>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</si>
  <si>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</si>
  <si>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</si>
  <si>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</si>
  <si>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</si>
  <si>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</si>
  <si>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</si>
  <si>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</si>
  <si>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</si>
  <si>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</si>
  <si>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</si>
  <si>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</si>
  <si>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</si>
  <si>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</si>
  <si>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</si>
  <si>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</si>
  <si>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</si>
  <si>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</si>
  <si>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</si>
  <si>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</si>
  <si>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</si>
  <si>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</si>
  <si>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</si>
  <si>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</si>
  <si>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</si>
  <si>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</si>
  <si>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</si>
  <si>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</si>
  <si>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</si>
  <si>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</si>
  <si>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</si>
  <si>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</si>
  <si>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</si>
  <si>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</si>
  <si>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</si>
  <si>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</si>
  <si>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</si>
  <si>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</si>
  <si>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</si>
  <si>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</si>
  <si>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</si>
  <si>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</si>
  <si>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</si>
  <si>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</si>
  <si>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</si>
  <si>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</si>
  <si>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</si>
  <si>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</si>
  <si>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</si>
  <si>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</si>
  <si>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</si>
  <si>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</si>
  <si>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</si>
  <si>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</si>
  <si>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</si>
  <si>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</si>
  <si>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</si>
  <si>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</si>
  <si>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</si>
  <si>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</si>
  <si>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</si>
  <si>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</si>
  <si>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</si>
  <si>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</si>
  <si>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</si>
  <si>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</si>
  <si>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</si>
  <si>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</si>
  <si>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</si>
  <si>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</si>
  <si>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</si>
  <si>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</si>
  <si>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</si>
  <si>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</si>
  <si>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</si>
  <si>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</si>
  <si>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</si>
  <si>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</si>
  <si>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</si>
  <si>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</si>
  <si>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</si>
  <si>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</si>
  <si>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</si>
  <si>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</si>
  <si>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</si>
  <si>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</si>
  <si>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</si>
  <si>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</si>
  <si>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</si>
  <si>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</si>
  <si>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</si>
  <si>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</si>
  <si>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</si>
  <si>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</si>
  <si>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</si>
  <si>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</si>
  <si>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</si>
  <si>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</si>
  <si>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</si>
  <si>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</si>
  <si>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</si>
  <si>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</si>
  <si>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</si>
  <si>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</si>
  <si>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</si>
  <si>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</si>
  <si>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</si>
  <si>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</si>
  <si>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</si>
  <si>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</si>
  <si>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</si>
  <si>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</si>
  <si>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</si>
  <si>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</si>
  <si>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</si>
  <si>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</si>
  <si>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</si>
  <si>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</si>
  <si>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</si>
  <si>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</si>
  <si>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</si>
  <si>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</si>
  <si>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</si>
  <si>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</si>
  <si>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</si>
  <si>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</si>
  <si>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</si>
  <si>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</si>
  <si>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</si>
  <si>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</si>
  <si>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</si>
  <si>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</si>
  <si>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</si>
  <si>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</si>
  <si>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</si>
  <si>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</si>
  <si>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</si>
  <si>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</si>
  <si>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</si>
  <si>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</si>
  <si>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</si>
  <si>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</si>
  <si>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</si>
  <si>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</si>
  <si>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</si>
  <si>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</si>
  <si>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</si>
  <si>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</si>
  <si>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</si>
  <si>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</si>
  <si>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</si>
  <si>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</si>
  <si>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</si>
  <si>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</si>
  <si>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</si>
  <si>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</si>
  <si>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</si>
  <si>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</si>
  <si>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</si>
  <si>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</si>
  <si>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</si>
  <si>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</si>
  <si>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</si>
  <si>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</si>
  <si>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</si>
  <si>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</si>
  <si>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</si>
  <si>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</si>
  <si>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</si>
  <si>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</si>
  <si>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</si>
  <si>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</si>
  <si>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</si>
  <si>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</si>
  <si>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</si>
  <si>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</si>
  <si>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</si>
  <si>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</si>
  <si>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</si>
  <si>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</si>
  <si>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</si>
  <si>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</si>
  <si>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</si>
  <si>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</si>
  <si>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</si>
  <si>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</si>
  <si>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</si>
  <si>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</si>
  <si>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</si>
  <si>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</si>
  <si>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</si>
  <si>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</si>
  <si>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</si>
  <si>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</si>
  <si>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</si>
  <si>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</si>
  <si>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</si>
  <si>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</si>
  <si>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</si>
  <si>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</si>
  <si>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</si>
  <si>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</si>
  <si>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</si>
  <si>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</si>
  <si>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</si>
  <si>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</si>
  <si>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</si>
  <si>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</si>
  <si>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</si>
  <si>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</si>
  <si>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</si>
  <si>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</si>
  <si>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</si>
  <si>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</si>
  <si>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</si>
  <si>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</si>
  <si>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</si>
  <si>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</si>
  <si>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</si>
  <si>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</si>
  <si>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</si>
  <si>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</si>
  <si>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</si>
  <si>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</si>
  <si>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</si>
  <si>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</si>
  <si>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</si>
  <si>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</si>
  <si>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</si>
  <si>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</si>
  <si>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</si>
  <si>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</si>
  <si>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</si>
  <si>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</si>
  <si>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</si>
  <si>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</si>
  <si>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</si>
  <si>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</si>
  <si>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</si>
  <si>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</si>
  <si>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</si>
  <si>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</si>
  <si>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</si>
  <si>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</si>
  <si>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</si>
  <si>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</si>
  <si>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</si>
  <si>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</si>
  <si>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</si>
  <si>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</si>
  <si>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</si>
  <si>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</si>
  <si>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</si>
  <si>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</si>
  <si>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</si>
  <si>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</si>
  <si>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</si>
  <si>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</si>
  <si>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</si>
  <si>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</si>
  <si>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</si>
  <si>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</si>
  <si>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</si>
  <si>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</si>
  <si>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</si>
  <si>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</si>
  <si>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</si>
  <si>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</si>
  <si>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</si>
  <si>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</si>
  <si>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</si>
  <si>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</si>
  <si>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</si>
  <si>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</si>
  <si>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</si>
  <si>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</si>
  <si>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</si>
  <si>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</si>
  <si>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</si>
  <si>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</si>
  <si>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</si>
  <si>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</si>
  <si>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</si>
  <si>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</si>
  <si>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</si>
  <si>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</si>
  <si>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</si>
  <si>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</si>
  <si>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</si>
  <si>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</si>
  <si>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</si>
  <si>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</si>
  <si>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</si>
  <si>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</si>
  <si>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</si>
  <si>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</si>
  <si>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</si>
  <si>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</si>
  <si>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</si>
  <si>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</si>
  <si>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</si>
  <si>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</si>
  <si>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</si>
  <si>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</si>
  <si>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</si>
  <si>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</si>
  <si>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</si>
  <si>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</si>
  <si>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</si>
  <si>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</si>
  <si>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</si>
  <si>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</si>
  <si>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</si>
  <si>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</si>
  <si>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</si>
  <si>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</si>
  <si>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</si>
  <si>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</si>
  <si>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</si>
  <si>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</si>
  <si>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</si>
  <si>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</si>
  <si>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</si>
  <si>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</si>
  <si>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</si>
  <si>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</si>
  <si>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</si>
  <si>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</si>
  <si>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</si>
  <si>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</si>
  <si>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</si>
  <si>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</si>
  <si>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</si>
  <si>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</si>
  <si>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</si>
  <si>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</si>
  <si>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</si>
  <si>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</si>
  <si>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</si>
  <si>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</si>
  <si>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</si>
  <si>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</si>
  <si>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</si>
  <si>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</si>
  <si>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</si>
  <si>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</si>
  <si>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</si>
  <si>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</si>
  <si>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</si>
  <si>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</si>
  <si>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</si>
  <si>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</si>
  <si>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</si>
  <si>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</si>
  <si>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</si>
  <si>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</si>
  <si>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</si>
  <si>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</si>
  <si>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</si>
  <si>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</si>
  <si>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</si>
  <si>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</si>
  <si>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</si>
  <si>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</si>
  <si>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</si>
  <si>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</si>
  <si>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</si>
  <si>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</si>
  <si>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</si>
  <si>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</si>
  <si>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</si>
  <si>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</si>
  <si>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</si>
  <si>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</si>
  <si>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</si>
  <si>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</si>
  <si>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</si>
  <si>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</si>
  <si>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</si>
  <si>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</si>
  <si>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</si>
  <si>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</si>
  <si>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</si>
  <si>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</si>
  <si>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</si>
  <si>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</si>
  <si>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</si>
  <si>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</si>
  <si>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</si>
  <si>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</si>
  <si>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</si>
  <si>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</si>
  <si>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</si>
  <si>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</si>
  <si>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</si>
  <si>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</si>
  <si>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</si>
  <si>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</si>
  <si>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</si>
  <si>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</si>
  <si>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</si>
  <si>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</si>
  <si>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</si>
  <si>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</si>
  <si>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</si>
  <si>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</si>
  <si>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</si>
  <si>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</si>
  <si>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</si>
  <si>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</si>
  <si>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</si>
  <si>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</si>
  <si>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</si>
  <si>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</si>
  <si>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</si>
  <si>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</si>
  <si>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</si>
  <si>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</si>
  <si>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</si>
  <si>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</si>
  <si>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</si>
  <si>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</si>
  <si>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</si>
  <si>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</si>
  <si>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</si>
  <si>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</si>
  <si>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</si>
  <si>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</si>
  <si>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</si>
  <si>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</si>
  <si>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</si>
  <si>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</si>
  <si>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</si>
  <si>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</si>
  <si>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</si>
  <si>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</si>
  <si>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</si>
  <si>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</si>
  <si>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</si>
  <si>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</si>
  <si>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</si>
  <si>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</si>
  <si>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</si>
  <si>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</si>
  <si>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</si>
  <si>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</si>
  <si>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</si>
  <si>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</si>
  <si>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</si>
  <si>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</si>
  <si>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</si>
  <si>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</si>
  <si>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</si>
  <si>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</si>
  <si>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</si>
  <si>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</si>
  <si>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</si>
  <si>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</si>
  <si>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</si>
  <si>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</si>
  <si>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</si>
  <si>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</si>
  <si>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</si>
  <si>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</si>
  <si>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</si>
  <si>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</si>
  <si>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</si>
  <si>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</si>
  <si>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</si>
  <si>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</si>
  <si>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</si>
  <si>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</si>
  <si>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</si>
  <si>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</si>
  <si>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</si>
  <si>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</si>
  <si>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</si>
  <si>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</si>
  <si>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</si>
  <si>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</si>
  <si>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</si>
  <si>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</si>
  <si>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</si>
  <si>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</si>
  <si>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</si>
  <si>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</si>
  <si>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</si>
  <si>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</si>
  <si>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</si>
  <si>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</si>
  <si>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</si>
  <si>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</si>
  <si>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</si>
  <si>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</si>
  <si>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</si>
  <si>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</si>
  <si>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</si>
  <si>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</si>
  <si>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</si>
  <si>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</si>
  <si>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</si>
  <si>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</si>
  <si>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</si>
  <si>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</si>
  <si>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</si>
  <si>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</si>
  <si>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</si>
  <si>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</si>
  <si>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</si>
  <si>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</si>
  <si>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</si>
  <si>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</si>
  <si>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</si>
  <si>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</si>
  <si>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</si>
  <si>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</si>
  <si>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</si>
  <si>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</si>
  <si>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</si>
  <si>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</si>
  <si>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</si>
  <si>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</si>
  <si>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</si>
  <si>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</si>
  <si>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</si>
  <si>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</si>
  <si>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</si>
  <si>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</si>
  <si>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</si>
  <si>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</si>
  <si>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</si>
  <si>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</si>
  <si>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</si>
  <si>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</si>
  <si>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</si>
  <si>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</si>
  <si>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</si>
  <si>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</si>
  <si>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</si>
  <si>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</si>
  <si>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</si>
  <si>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</si>
  <si>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</si>
  <si>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</si>
  <si>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</si>
  <si>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</si>
  <si>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</si>
  <si>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</si>
  <si>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</si>
  <si>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</si>
  <si>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</si>
  <si>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</si>
  <si>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</si>
  <si>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</si>
  <si>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</si>
  <si>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</si>
  <si>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</si>
  <si>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</si>
  <si>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</si>
  <si>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</si>
  <si>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</si>
  <si>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</si>
  <si>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</si>
  <si>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</si>
  <si>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</si>
  <si>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</si>
  <si>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</si>
  <si>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</si>
  <si>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</si>
  <si>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</si>
  <si>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</si>
  <si>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</si>
  <si>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</si>
  <si>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</si>
  <si>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</si>
  <si>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</si>
  <si>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</si>
  <si>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</si>
  <si>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</si>
  <si>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</si>
  <si>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</si>
  <si>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</si>
  <si>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</si>
  <si>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</si>
  <si>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</si>
  <si>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</si>
  <si>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</si>
  <si>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</si>
  <si>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</si>
  <si>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</si>
  <si>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</si>
  <si>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</si>
  <si>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</si>
  <si>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</si>
  <si>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</si>
  <si>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</si>
  <si>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</si>
  <si>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</si>
  <si>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</si>
  <si>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</si>
  <si>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</si>
  <si>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</si>
  <si>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</si>
  <si>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</si>
  <si>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</si>
  <si>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</si>
  <si>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</si>
  <si>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</si>
  <si>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</si>
  <si>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</si>
  <si>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</si>
  <si>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</si>
  <si>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</si>
  <si>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</si>
  <si>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</si>
  <si>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</si>
  <si>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</si>
  <si>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</si>
  <si>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</si>
  <si>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</si>
  <si>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</si>
  <si>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</si>
  <si>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</si>
  <si>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</si>
  <si>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</si>
  <si>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</si>
  <si>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</si>
  <si>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</si>
  <si>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</si>
  <si>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</si>
  <si>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</si>
  <si>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</si>
  <si>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</si>
  <si>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</si>
  <si>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</si>
  <si>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</si>
  <si>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</si>
  <si>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</si>
  <si>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</si>
  <si>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</si>
  <si>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</si>
  <si>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</si>
  <si>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</si>
  <si>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</si>
  <si>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</si>
  <si>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</si>
  <si>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</si>
  <si>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</si>
  <si>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</si>
  <si>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</si>
  <si>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</si>
  <si>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</si>
  <si>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</si>
  <si>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</si>
  <si>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</si>
  <si>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</si>
  <si>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</si>
  <si>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</si>
  <si>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</si>
  <si>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</si>
  <si>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</si>
  <si>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</si>
  <si>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</si>
  <si>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</si>
  <si>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</si>
  <si>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</si>
  <si>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</si>
  <si>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</si>
  <si>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</si>
  <si>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</si>
  <si>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</si>
  <si>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</si>
  <si>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</si>
  <si>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</si>
  <si>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</si>
  <si>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</si>
  <si>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</si>
  <si>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</si>
  <si>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</si>
  <si>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</si>
  <si>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</si>
  <si>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</si>
  <si>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</si>
  <si>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</si>
  <si>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</si>
  <si>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</si>
  <si>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</si>
  <si>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</si>
  <si>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</si>
  <si>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</si>
  <si>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</si>
  <si>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</si>
  <si>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</si>
  <si>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</si>
  <si>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</si>
  <si>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</si>
  <si>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</si>
  <si>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</si>
  <si>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</si>
  <si>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</si>
  <si>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</si>
  <si>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</si>
  <si>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</si>
  <si>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</si>
  <si>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</si>
  <si>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</si>
  <si>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</si>
  <si>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</si>
  <si>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</si>
  <si>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</si>
  <si>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</si>
  <si>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</si>
  <si>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</si>
  <si>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</si>
  <si>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</si>
  <si>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</si>
  <si>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</si>
  <si>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</si>
  <si>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</si>
  <si>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</si>
  <si>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</si>
  <si>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</si>
  <si>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</si>
  <si>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</si>
  <si>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</si>
  <si>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</si>
  <si>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</si>
  <si>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</si>
  <si>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</si>
  <si>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</si>
  <si>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</si>
  <si>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</si>
  <si>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</si>
  <si>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</si>
  <si>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</si>
  <si>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</si>
  <si>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</si>
  <si>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</si>
  <si>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</si>
  <si>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</si>
  <si>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</si>
  <si>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</si>
  <si>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</si>
  <si>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</si>
  <si>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</si>
  <si>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</si>
  <si>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</si>
  <si>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</si>
  <si>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</si>
  <si>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</si>
  <si>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</si>
  <si>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</si>
  <si>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</si>
  <si>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</si>
  <si>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</si>
  <si>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</si>
  <si>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</si>
  <si>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</si>
  <si>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</si>
  <si>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</si>
  <si>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</si>
  <si>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</si>
  <si>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</si>
  <si>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</si>
  <si>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</si>
  <si>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</si>
  <si>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</si>
  <si>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</si>
  <si>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</si>
  <si>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</si>
  <si>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</si>
  <si>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</si>
  <si>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</si>
  <si>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</si>
  <si>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</si>
  <si>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</si>
  <si>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</si>
  <si>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</si>
  <si>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</si>
  <si>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</si>
  <si>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</si>
  <si>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</si>
  <si>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</si>
  <si>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</si>
  <si>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</si>
  <si>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</si>
  <si>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</si>
  <si>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</si>
  <si>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</si>
  <si>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</si>
  <si>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</si>
  <si>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</si>
  <si>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</si>
  <si>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</si>
  <si>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</si>
  <si>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</si>
  <si>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</si>
  <si>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</si>
  <si>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</si>
  <si>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</si>
  <si>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</si>
  <si>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</si>
  <si>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</si>
  <si>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</si>
  <si>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</si>
  <si>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</si>
  <si>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</si>
  <si>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</si>
  <si>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</si>
  <si>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</si>
  <si>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</si>
  <si>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</si>
  <si>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</si>
  <si>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</si>
  <si>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</si>
  <si>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</si>
  <si>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</si>
  <si>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</si>
  <si>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</si>
  <si>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</si>
  <si>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</si>
  <si>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</si>
  <si>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</si>
  <si>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</si>
  <si>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</si>
  <si>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</si>
  <si>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</si>
  <si>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</si>
  <si>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</si>
  <si>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</si>
  <si>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</si>
  <si>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</si>
  <si>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</si>
  <si>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</si>
  <si>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</si>
  <si>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</si>
  <si>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</si>
  <si>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</si>
  <si>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</si>
  <si>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</si>
  <si>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</si>
  <si>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</si>
  <si>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</si>
  <si>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</si>
  <si>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</si>
  <si>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</si>
  <si>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</si>
  <si>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</si>
  <si>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</si>
  <si>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</si>
  <si>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</si>
  <si>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</si>
  <si>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</si>
  <si>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</si>
  <si>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</si>
  <si>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</si>
  <si>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</si>
  <si>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</si>
  <si>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</si>
  <si>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</si>
  <si>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</si>
  <si>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</si>
  <si>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</si>
  <si>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</si>
  <si>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</si>
  <si>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</si>
  <si>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</si>
  <si>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</si>
  <si>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</si>
  <si>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</si>
  <si>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</si>
  <si>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</si>
  <si>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</si>
  <si>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</si>
  <si>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</si>
  <si>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</si>
  <si>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</si>
  <si>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</si>
  <si>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</si>
  <si>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</si>
  <si>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</si>
  <si>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</si>
  <si>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</si>
  <si>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</si>
  <si>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</si>
  <si>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</si>
  <si>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</si>
  <si>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</si>
  <si>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</si>
  <si>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</si>
  <si>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</si>
  <si>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</si>
  <si>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</si>
  <si>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</si>
  <si>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</si>
  <si>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</si>
  <si>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</si>
  <si>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</si>
  <si>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</si>
  <si>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</si>
  <si>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</si>
  <si>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</si>
  <si>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</si>
  <si>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</si>
  <si>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</si>
  <si>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</si>
  <si>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</si>
  <si>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</si>
  <si>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</si>
  <si>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</si>
  <si>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</si>
  <si>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</si>
  <si>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</si>
  <si>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</si>
  <si>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</si>
  <si>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</si>
  <si>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</si>
  <si>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</si>
  <si>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</si>
  <si>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</si>
  <si>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</si>
  <si>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</si>
  <si>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</si>
  <si>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</si>
  <si>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</si>
  <si>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</si>
  <si>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</si>
  <si>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</si>
  <si>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</si>
  <si>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</si>
  <si>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</si>
  <si>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</si>
  <si>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</si>
  <si>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</si>
  <si>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</si>
  <si>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</si>
  <si>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</si>
  <si>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</si>
  <si>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</si>
  <si>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</si>
  <si>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</si>
  <si>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</si>
  <si>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</si>
  <si>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</si>
  <si>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</si>
  <si>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</si>
  <si>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</si>
  <si>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</si>
  <si>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</si>
  <si>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</si>
  <si>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</si>
  <si>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</si>
  <si>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</si>
  <si>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</si>
  <si>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</si>
  <si>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</si>
  <si>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</si>
  <si>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</si>
  <si>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</si>
  <si>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</si>
  <si>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</si>
  <si>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</si>
  <si>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</si>
  <si>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</si>
  <si>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</si>
  <si>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</si>
  <si>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</si>
  <si>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</si>
  <si>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</si>
  <si>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</si>
  <si>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</si>
  <si>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</si>
  <si>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</si>
  <si>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</si>
  <si>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</si>
  <si>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</si>
  <si>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</si>
  <si>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</si>
  <si>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</si>
  <si>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</si>
  <si>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</si>
  <si>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</si>
  <si>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</si>
  <si>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</si>
  <si>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</si>
  <si>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</si>
  <si>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</si>
  <si>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</si>
  <si>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</si>
  <si>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</si>
  <si>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</si>
  <si>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</si>
  <si>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</si>
  <si>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</si>
  <si>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</si>
  <si>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</si>
  <si>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</si>
  <si>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</si>
  <si>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</si>
  <si>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</si>
  <si>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</si>
  <si>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</si>
  <si>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</si>
  <si>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</si>
  <si>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</si>
  <si>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</si>
  <si>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</si>
  <si>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</si>
  <si>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</si>
  <si>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</si>
  <si>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</si>
  <si>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</si>
  <si>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</si>
  <si>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</si>
  <si>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</si>
  <si>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</si>
  <si>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</si>
  <si>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</si>
  <si>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</si>
  <si>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</si>
  <si>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</si>
  <si>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</si>
  <si>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</si>
  <si>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</si>
  <si>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</si>
  <si>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</si>
  <si>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</si>
  <si>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</si>
  <si>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</si>
  <si>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</si>
  <si>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</si>
  <si>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</si>
  <si>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</si>
  <si>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</si>
  <si>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</si>
  <si>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</si>
  <si>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</si>
  <si>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</si>
  <si>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</si>
  <si>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</si>
  <si>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</si>
  <si>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</si>
  <si>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</si>
  <si>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</si>
  <si>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</si>
  <si>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</si>
  <si>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</si>
  <si>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</si>
  <si>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</si>
  <si>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</si>
  <si>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</si>
  <si>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</si>
  <si>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</si>
  <si>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</si>
  <si>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</si>
  <si>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</si>
  <si>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</si>
  <si>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</si>
  <si>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</si>
  <si>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</si>
  <si>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</si>
  <si>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</si>
  <si>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</si>
  <si>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</si>
  <si>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</si>
  <si>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</si>
  <si>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</si>
  <si>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</si>
  <si>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</si>
  <si>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</si>
  <si>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</si>
  <si>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</si>
  <si>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</si>
  <si>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</si>
  <si>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</si>
  <si>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</si>
  <si>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</si>
  <si>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</si>
  <si>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</si>
  <si>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</si>
  <si>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</si>
  <si>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</si>
  <si>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</si>
  <si>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</si>
  <si>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</si>
  <si>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</si>
  <si>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</si>
  <si>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</si>
  <si>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</si>
  <si>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</si>
  <si>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</si>
  <si>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</si>
  <si>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</si>
  <si>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</si>
  <si>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</si>
  <si>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</si>
  <si>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</si>
  <si>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</si>
  <si>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</si>
  <si>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</si>
  <si>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</si>
  <si>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</si>
  <si>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</si>
  <si>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</si>
  <si>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</si>
  <si>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</si>
  <si>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</si>
  <si>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</si>
  <si>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</si>
  <si>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</si>
  <si>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</si>
  <si>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</si>
  <si>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</si>
  <si>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</si>
  <si>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</si>
  <si>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</si>
  <si>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</si>
  <si>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</si>
  <si>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</si>
  <si>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</si>
  <si>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</si>
  <si>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</si>
  <si>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</si>
  <si>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</si>
  <si>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</si>
  <si>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</si>
  <si>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</si>
  <si>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</si>
  <si>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</si>
  <si>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</si>
  <si>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</si>
  <si>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</si>
  <si>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</si>
  <si>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</si>
  <si>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</si>
  <si>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</si>
  <si>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</si>
  <si>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</si>
  <si>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</si>
  <si>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</si>
  <si>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</si>
  <si>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</si>
  <si>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</si>
  <si>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</si>
  <si>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</si>
  <si>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</si>
  <si>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</si>
  <si>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</si>
  <si>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</si>
  <si>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</si>
  <si>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</si>
  <si>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</si>
  <si>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</si>
  <si>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</si>
  <si>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</si>
  <si>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</si>
  <si>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</si>
  <si>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</si>
  <si>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</si>
  <si>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</si>
  <si>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</si>
  <si>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</si>
  <si>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</si>
  <si>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</si>
  <si>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</si>
  <si>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</si>
  <si>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</si>
  <si>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</si>
  <si>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</si>
  <si>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</si>
  <si>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</si>
  <si>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</si>
  <si>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</si>
  <si>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</si>
  <si>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</si>
  <si>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</si>
  <si>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</si>
  <si>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</si>
  <si>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</si>
  <si>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</si>
  <si>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</si>
  <si>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</si>
  <si>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</si>
  <si>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</si>
  <si>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</si>
  <si>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</si>
  <si>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</si>
  <si>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</si>
  <si>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</si>
  <si>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</si>
  <si>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</si>
  <si>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</si>
  <si>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</si>
  <si>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</si>
  <si>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</si>
  <si>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</si>
  <si>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</si>
  <si>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</si>
  <si>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</si>
  <si>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</si>
  <si>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</si>
  <si>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</si>
  <si>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</si>
  <si>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</si>
  <si>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</si>
  <si>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</si>
  <si>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</si>
  <si>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</si>
  <si>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</si>
  <si>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</si>
  <si>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</si>
  <si>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</si>
  <si>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</si>
  <si>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</si>
  <si>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</si>
  <si>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</si>
  <si>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</si>
  <si>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</si>
  <si>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</si>
  <si>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</si>
  <si>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</si>
  <si>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</si>
  <si>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</si>
  <si>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</si>
  <si>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</si>
  <si>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</si>
  <si>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</si>
  <si>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</si>
  <si>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</si>
  <si>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</si>
  <si>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</si>
  <si>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</si>
  <si>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</si>
  <si>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</si>
  <si>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</si>
  <si>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</si>
  <si>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</si>
  <si>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</si>
  <si>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</si>
  <si>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</si>
  <si>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</si>
  <si>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</si>
  <si>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</si>
  <si>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</si>
  <si>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</si>
  <si>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</si>
  <si>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</si>
  <si>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</si>
  <si>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</si>
  <si>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</si>
  <si>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</si>
  <si>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</si>
  <si>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</si>
  <si>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</si>
  <si>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</si>
  <si>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</si>
  <si>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</si>
  <si>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</si>
  <si>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</si>
  <si>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</si>
  <si>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</si>
  <si>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</si>
  <si>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</si>
  <si>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</si>
  <si>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</si>
  <si>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</si>
  <si>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</si>
  <si>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</si>
  <si>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</si>
  <si>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</si>
  <si>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</si>
  <si>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</si>
  <si>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</si>
  <si>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</si>
  <si>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</si>
  <si>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</si>
  <si>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</si>
  <si>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</si>
  <si>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</si>
  <si>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</si>
  <si>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</si>
  <si>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</si>
  <si>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</si>
  <si>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</si>
  <si>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</si>
  <si>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</si>
  <si>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</si>
  <si>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</si>
  <si>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</si>
  <si>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</si>
  <si>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</si>
  <si>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</si>
  <si>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</si>
  <si>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</si>
  <si>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</si>
  <si>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</si>
  <si>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</si>
  <si>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</si>
  <si>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</si>
  <si>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</si>
  <si>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</si>
  <si>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</si>
  <si>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</si>
  <si>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</si>
  <si>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</si>
  <si>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</si>
  <si>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</si>
  <si>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</si>
  <si>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</si>
  <si>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</si>
  <si>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</si>
  <si>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</si>
  <si>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</si>
  <si>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</si>
  <si>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</si>
  <si>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</si>
  <si>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</si>
  <si>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</si>
  <si>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</si>
  <si>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</si>
  <si>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</si>
  <si>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</si>
  <si>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</si>
  <si>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</si>
  <si>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</si>
  <si>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</si>
  <si>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</si>
  <si>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</si>
  <si>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</si>
  <si>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</si>
  <si>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</si>
  <si>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</si>
  <si>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</si>
  <si>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</si>
  <si>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</si>
  <si>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</si>
  <si>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</si>
  <si>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</si>
  <si>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</si>
  <si>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</si>
  <si>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</si>
  <si>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</si>
  <si>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</si>
  <si>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</si>
  <si>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</si>
  <si>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</si>
  <si>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</si>
  <si>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</si>
  <si>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</si>
  <si>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</si>
  <si>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</si>
  <si>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</si>
  <si>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</si>
  <si>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</si>
  <si>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</si>
  <si>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</si>
  <si>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</si>
  <si>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</si>
  <si>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</si>
  <si>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</si>
  <si>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</si>
  <si>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</si>
  <si>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</si>
  <si>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</si>
  <si>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</si>
  <si>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</si>
  <si>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</si>
  <si>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</si>
  <si>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</si>
  <si>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</si>
  <si>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</si>
  <si>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</si>
  <si>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</si>
  <si>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</si>
  <si>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</si>
  <si>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</si>
  <si>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</si>
  <si>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</si>
  <si>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</si>
  <si>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</si>
  <si>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</si>
  <si>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</si>
  <si>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</si>
  <si>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</si>
  <si>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</si>
  <si>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</si>
  <si>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</si>
  <si>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</si>
  <si>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</si>
  <si>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</si>
  <si>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</si>
  <si>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</si>
  <si>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</si>
  <si>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</si>
  <si>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</si>
  <si>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</si>
  <si>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</si>
  <si>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</si>
  <si>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</si>
  <si>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</si>
  <si>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</si>
  <si>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</si>
  <si>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</si>
  <si>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</si>
  <si>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</si>
  <si>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</si>
  <si>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</si>
  <si>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</si>
  <si>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</si>
  <si>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</si>
  <si>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</si>
  <si>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</si>
  <si>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</si>
  <si>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</si>
  <si>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</si>
  <si>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</si>
  <si>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</si>
  <si>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</si>
  <si>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</si>
  <si>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</si>
  <si>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</si>
  <si>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</si>
  <si>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</si>
  <si>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</si>
  <si>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</si>
  <si>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</si>
  <si>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</si>
  <si>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</si>
  <si>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</si>
  <si>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</si>
  <si>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</si>
  <si>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</si>
  <si>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</si>
  <si>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</si>
  <si>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</si>
  <si>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</si>
  <si>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</si>
  <si>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</si>
  <si>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</si>
  <si>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</si>
  <si>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</si>
  <si>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</si>
  <si>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</si>
  <si>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</si>
  <si>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</si>
  <si>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</si>
  <si>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</si>
  <si>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</si>
  <si>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</si>
  <si>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</si>
  <si>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</si>
  <si>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</si>
  <si>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</si>
  <si>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</si>
  <si>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</si>
  <si>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</si>
  <si>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</si>
  <si>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</si>
  <si>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</si>
  <si>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</si>
  <si>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</si>
  <si>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</si>
  <si>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</si>
  <si>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</si>
  <si>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</si>
  <si>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</si>
  <si>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</si>
  <si>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</si>
  <si>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</si>
  <si>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</si>
  <si>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</si>
  <si>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</si>
  <si>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</si>
  <si>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</si>
  <si>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</si>
  <si>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</si>
  <si>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</si>
  <si>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</si>
  <si>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</si>
  <si>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</si>
  <si>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</si>
  <si>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</si>
  <si>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</si>
  <si>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</si>
  <si>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</si>
  <si>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</si>
  <si>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</si>
  <si>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</si>
  <si>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</si>
  <si>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</si>
  <si>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</si>
  <si>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</si>
  <si>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</si>
  <si>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</si>
  <si>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</si>
  <si>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</si>
  <si>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</si>
  <si>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</si>
  <si>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</si>
  <si>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</si>
  <si>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</si>
  <si>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</si>
  <si>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</si>
  <si>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</si>
  <si>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</si>
  <si>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</si>
  <si>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</si>
  <si>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</si>
  <si>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</si>
  <si>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</si>
  <si>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</si>
  <si>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</si>
  <si>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</si>
  <si>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</si>
  <si>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</si>
  <si>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</si>
  <si>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</si>
  <si>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</si>
  <si>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</si>
  <si>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</si>
  <si>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</si>
  <si>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</si>
  <si>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</si>
  <si>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</si>
  <si>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</si>
  <si>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</si>
  <si>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</si>
  <si>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</si>
  <si>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</si>
  <si>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</si>
  <si>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</si>
  <si>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</si>
  <si>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</si>
  <si>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</si>
  <si>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</si>
  <si>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</si>
  <si>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</si>
  <si>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</si>
  <si>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</si>
  <si>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</si>
  <si>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</si>
  <si>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</si>
  <si>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</si>
  <si>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</si>
  <si>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</si>
  <si>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</si>
  <si>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</si>
  <si>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</si>
  <si>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</si>
  <si>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</si>
  <si>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</si>
  <si>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</si>
  <si>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</si>
  <si>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</si>
  <si>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</si>
  <si>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</si>
  <si>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</si>
  <si>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</si>
  <si>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</si>
  <si>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</si>
  <si>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</si>
  <si>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</si>
  <si>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</si>
  <si>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</si>
  <si>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</si>
  <si>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</si>
  <si>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</si>
  <si>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</si>
  <si>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</si>
  <si>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</si>
  <si>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</si>
  <si>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</si>
  <si>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</si>
  <si>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</si>
  <si>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</si>
  <si>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</si>
  <si>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</si>
  <si>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</si>
  <si>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</si>
  <si>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</si>
  <si>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</si>
  <si>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</si>
  <si>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</si>
  <si>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</si>
  <si>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</si>
  <si>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</si>
  <si>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</si>
  <si>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</si>
  <si>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</si>
  <si>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</si>
  <si>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</si>
  <si>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</si>
  <si>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</si>
  <si>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</si>
  <si>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</si>
  <si>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</si>
  <si>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</si>
  <si>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</si>
  <si>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</si>
  <si>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</si>
  <si>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</si>
  <si>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</si>
  <si>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</si>
  <si>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</si>
  <si>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</si>
  <si>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</si>
  <si>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</si>
  <si>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</si>
  <si>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</si>
  <si>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</si>
  <si>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</si>
  <si>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</si>
  <si>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</si>
  <si>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</si>
  <si>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</si>
  <si>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</si>
  <si>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</si>
  <si>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</si>
  <si>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</si>
  <si>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</si>
  <si>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</si>
  <si>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</si>
  <si>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</si>
  <si>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</si>
  <si>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</si>
  <si>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</si>
  <si>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</si>
  <si>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</si>
  <si>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</si>
  <si>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</si>
  <si>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</si>
  <si>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</si>
  <si>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</si>
  <si>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</si>
  <si>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</si>
  <si>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</si>
  <si>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</si>
  <si>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</si>
  <si>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</si>
  <si>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</si>
  <si>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</si>
  <si>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</si>
  <si>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</si>
  <si>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</si>
  <si>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</si>
  <si>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</si>
  <si>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</si>
  <si>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</si>
  <si>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</si>
  <si>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</si>
  <si>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</si>
  <si>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</si>
  <si>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</si>
  <si>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</si>
  <si>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</si>
  <si>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</si>
  <si>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</si>
  <si>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</si>
  <si>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</si>
  <si>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</si>
  <si>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</si>
  <si>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</si>
  <si>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</si>
  <si>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</si>
  <si>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</si>
  <si>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</si>
  <si>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</si>
  <si>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</si>
  <si>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</si>
  <si>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</si>
  <si>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</si>
  <si>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</si>
  <si>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</si>
  <si>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</si>
  <si>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</si>
  <si>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</si>
  <si>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</si>
  <si>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</si>
  <si>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</si>
  <si>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</si>
  <si>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</si>
  <si>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</si>
  <si>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</si>
  <si>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</si>
  <si>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</si>
  <si>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</si>
  <si>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</si>
  <si>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</si>
  <si>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</si>
  <si>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</si>
  <si>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</si>
  <si>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</si>
  <si>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</si>
  <si>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</si>
  <si>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</si>
  <si>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</si>
  <si>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</si>
  <si>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</si>
  <si>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</si>
  <si>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</si>
  <si>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</si>
  <si>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</si>
  <si>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</si>
  <si>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</si>
  <si>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</si>
  <si>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</si>
  <si>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</si>
  <si>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</si>
  <si>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</si>
  <si>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</si>
  <si>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</si>
  <si>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</si>
  <si>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</si>
  <si>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</si>
  <si>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</si>
  <si>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</si>
  <si>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</si>
  <si>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</si>
  <si>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</si>
  <si>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</si>
  <si>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</si>
  <si>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</si>
  <si>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</si>
  <si>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</si>
  <si>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</si>
  <si>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</si>
  <si>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</si>
  <si>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</si>
  <si>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</si>
  <si>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</si>
  <si>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</si>
  <si>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</si>
  <si>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</si>
  <si>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</si>
  <si>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</si>
  <si>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</si>
  <si>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</si>
  <si>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</si>
  <si>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</si>
  <si>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</si>
  <si>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</si>
  <si>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</si>
  <si>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</si>
  <si>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</si>
  <si>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</si>
  <si>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</si>
  <si>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</si>
  <si>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</si>
  <si>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</si>
  <si>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</si>
  <si>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</si>
  <si>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</si>
  <si>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</si>
  <si>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</si>
  <si>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</si>
  <si>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</si>
  <si>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</si>
  <si>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</si>
  <si>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</si>
  <si>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</si>
  <si>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</si>
  <si>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</si>
  <si>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</si>
  <si>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</si>
  <si>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</si>
  <si>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</si>
  <si>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</si>
  <si>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</si>
  <si>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</si>
  <si>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</si>
  <si>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</si>
  <si>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</si>
  <si>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</si>
  <si>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</si>
  <si>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</si>
  <si>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</si>
  <si>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</si>
  <si>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</si>
  <si>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</si>
  <si>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</si>
  <si>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</si>
  <si>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</si>
  <si>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</si>
  <si>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</si>
  <si>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</si>
  <si>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</si>
  <si>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</si>
  <si>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</si>
  <si>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</si>
  <si>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</si>
  <si>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</si>
  <si>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</si>
  <si>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</si>
  <si>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</si>
  <si>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</si>
  <si>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</si>
  <si>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</si>
  <si>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</si>
  <si>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</si>
  <si>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</si>
  <si>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</si>
  <si>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</si>
  <si>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</si>
  <si>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</si>
  <si>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</si>
  <si>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</si>
  <si>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</si>
  <si>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</si>
  <si>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</si>
  <si>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</si>
  <si>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</si>
  <si>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</si>
  <si>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</si>
  <si>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</si>
  <si>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</si>
  <si>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</si>
  <si>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</si>
  <si>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</si>
  <si>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</si>
  <si>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</si>
  <si>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</si>
  <si>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</si>
  <si>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</si>
  <si>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</si>
  <si>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</si>
  <si>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</si>
  <si>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</si>
  <si>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</si>
  <si>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</si>
  <si>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</si>
  <si>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</si>
  <si>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</si>
  <si>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</si>
  <si>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</si>
  <si>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</si>
  <si>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</si>
  <si>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</si>
  <si>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</si>
  <si>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</si>
  <si>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</si>
  <si>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</si>
  <si>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</si>
  <si>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</si>
  <si>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</si>
  <si>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</si>
  <si>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</si>
  <si>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</si>
  <si>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</si>
  <si>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</si>
  <si>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</si>
  <si>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</si>
  <si>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</si>
  <si>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</si>
  <si>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</si>
  <si>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</si>
  <si>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</si>
  <si>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</si>
  <si>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</si>
  <si>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</si>
  <si>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</si>
  <si>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</si>
  <si>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</si>
  <si>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</si>
  <si>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</si>
  <si>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</si>
  <si>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</si>
  <si>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</si>
  <si>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</si>
  <si>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</si>
  <si>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</si>
  <si>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</si>
  <si>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</si>
  <si>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</si>
  <si>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</si>
  <si>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</si>
  <si>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</si>
  <si>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</si>
  <si>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</si>
  <si>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</si>
  <si>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</si>
  <si>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</si>
  <si>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</si>
  <si>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</si>
  <si>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</si>
  <si>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</si>
  <si>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</si>
  <si>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</si>
  <si>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</si>
  <si>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</si>
  <si>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</si>
  <si>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</si>
  <si>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</si>
  <si>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</si>
  <si>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</si>
  <si>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</si>
  <si>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</si>
  <si>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</si>
  <si>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</si>
  <si>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</si>
  <si>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</si>
  <si>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</si>
  <si>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</si>
  <si>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</si>
  <si>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</si>
  <si>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</si>
  <si>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</si>
  <si>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</si>
  <si>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</si>
  <si>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</si>
  <si>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</si>
  <si>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</si>
  <si>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</si>
  <si>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</si>
  <si>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</si>
  <si>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</si>
  <si>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</si>
  <si>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</si>
  <si>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</si>
  <si>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</si>
  <si>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</si>
  <si>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</si>
  <si>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</si>
  <si>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</si>
  <si>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</si>
  <si>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</si>
  <si>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</si>
  <si>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</si>
  <si>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</si>
  <si>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</si>
  <si>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</si>
  <si>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</si>
  <si>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</si>
  <si>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</si>
  <si>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</si>
  <si>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</si>
  <si>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</si>
  <si>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</si>
  <si>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</si>
  <si>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</si>
  <si>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</si>
  <si>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</si>
  <si>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</si>
  <si>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</si>
  <si>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</si>
  <si>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</si>
  <si>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</si>
  <si>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</si>
  <si>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</si>
  <si>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</si>
  <si>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</si>
  <si>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</si>
  <si>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</si>
  <si>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</si>
  <si>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</si>
  <si>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</si>
  <si>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</si>
  <si>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</si>
  <si>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</si>
  <si>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</si>
  <si>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</si>
  <si>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</si>
  <si>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</si>
  <si>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</si>
  <si>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</si>
  <si>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</si>
  <si>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</si>
  <si>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</si>
  <si>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</si>
  <si>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</si>
  <si>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</si>
  <si>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</si>
  <si>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</si>
  <si>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</si>
  <si>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</si>
  <si>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</si>
  <si>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</si>
  <si>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</si>
  <si>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</si>
  <si>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</si>
  <si>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</si>
  <si>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</si>
  <si>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</si>
  <si>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</si>
  <si>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</si>
  <si>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</si>
  <si>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</si>
  <si>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</si>
  <si>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</si>
  <si>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</si>
  <si>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</si>
  <si>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</si>
  <si>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</si>
  <si>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</si>
  <si>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</si>
  <si>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</si>
  <si>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</si>
  <si>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</si>
  <si>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</si>
  <si>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</si>
  <si>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</si>
  <si>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</si>
  <si>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</si>
  <si>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</si>
  <si>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</si>
  <si>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</si>
  <si>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</si>
  <si>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</si>
  <si>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</si>
  <si>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</si>
  <si>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</si>
  <si>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</si>
  <si>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</si>
  <si>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</si>
  <si>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</si>
  <si>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</si>
  <si>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</si>
  <si>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</si>
  <si>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</si>
  <si>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</si>
  <si>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</si>
  <si>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</si>
  <si>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</si>
  <si>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</si>
  <si>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</si>
  <si>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</si>
  <si>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</si>
  <si>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</si>
  <si>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</si>
  <si>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</si>
  <si>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</si>
  <si>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</si>
  <si>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</si>
  <si>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</si>
  <si>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</si>
  <si>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</si>
  <si>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</si>
  <si>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</si>
  <si>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</si>
  <si>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</si>
  <si>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</si>
  <si>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</si>
  <si>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</si>
  <si>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</si>
  <si>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</si>
  <si>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</si>
  <si>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</si>
  <si>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</si>
  <si>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</si>
  <si>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</si>
  <si>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</si>
  <si>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</si>
  <si>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</si>
  <si>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</si>
  <si>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</si>
  <si>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</si>
  <si>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</si>
  <si>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</si>
  <si>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</si>
  <si>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</si>
  <si>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</si>
  <si>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</si>
  <si>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</si>
  <si>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</si>
  <si>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</si>
  <si>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</si>
  <si>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</si>
  <si>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</si>
  <si>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</si>
  <si>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</si>
  <si>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</si>
  <si>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</si>
  <si>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</si>
  <si>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</si>
  <si>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</si>
  <si>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</si>
  <si>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</si>
  <si>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</si>
  <si>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</si>
  <si>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</si>
  <si>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</si>
  <si>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</si>
  <si>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</si>
  <si>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</si>
  <si>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</si>
  <si>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</si>
  <si>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</si>
  <si>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</si>
  <si>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</si>
  <si>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</si>
  <si>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</si>
  <si>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</si>
  <si>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</si>
  <si>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</si>
  <si>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</si>
  <si>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</si>
  <si>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</si>
  <si>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</si>
  <si>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</si>
  <si>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</si>
  <si>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</si>
  <si>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</si>
  <si>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</si>
  <si>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</si>
  <si>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</si>
  <si>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</si>
  <si>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</si>
  <si>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</si>
  <si>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</si>
  <si>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</si>
  <si>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</si>
  <si>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</si>
  <si>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</si>
  <si>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</si>
  <si>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</si>
  <si>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</si>
  <si>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</si>
  <si>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</si>
  <si>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</si>
  <si>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</si>
  <si>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</si>
  <si>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</si>
  <si>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</si>
  <si>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</si>
  <si>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</si>
  <si>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</si>
  <si>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</si>
  <si>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</si>
  <si>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</si>
  <si>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</si>
  <si>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</si>
  <si>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</si>
  <si>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</si>
  <si>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</si>
  <si>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</si>
  <si>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</si>
  <si>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</si>
  <si>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</si>
  <si>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</si>
  <si>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</si>
  <si>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</si>
  <si>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</si>
  <si>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</si>
  <si>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</si>
  <si>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</si>
  <si>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</si>
  <si>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</si>
  <si>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</si>
  <si>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</si>
  <si>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</si>
  <si>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</si>
  <si>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</si>
  <si>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</si>
  <si>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</si>
  <si>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</si>
  <si>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</si>
  <si>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</si>
  <si>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</si>
  <si>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</si>
  <si>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</si>
  <si>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</si>
  <si>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</si>
  <si>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</si>
  <si>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</si>
  <si>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</si>
  <si>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</si>
  <si>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</si>
  <si>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</si>
  <si>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</si>
  <si>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</si>
  <si>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</si>
  <si>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</si>
  <si>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</si>
  <si>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</si>
  <si>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</si>
  <si>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</si>
  <si>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</si>
  <si>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</si>
  <si>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</si>
  <si>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</si>
  <si>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</si>
  <si>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</si>
  <si>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</si>
  <si>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</si>
  <si>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</si>
  <si>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</si>
  <si>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</si>
  <si>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</si>
  <si>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</si>
  <si>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</si>
  <si>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</si>
  <si>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</si>
  <si>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</si>
  <si>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</si>
  <si>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</si>
  <si>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</si>
  <si>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</si>
  <si>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</si>
  <si>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</si>
  <si>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</si>
  <si>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</si>
  <si>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</si>
  <si>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</si>
  <si>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</si>
  <si>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</si>
  <si>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</si>
  <si>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</si>
  <si>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</si>
  <si>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</si>
  <si>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</si>
  <si>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</si>
  <si>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</si>
  <si>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</si>
  <si>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</si>
  <si>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</si>
  <si>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</si>
  <si>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</si>
  <si>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</si>
  <si>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</si>
  <si>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</si>
  <si>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</si>
  <si>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</si>
  <si>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</si>
  <si>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</si>
  <si>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</si>
  <si>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</si>
  <si>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</si>
  <si>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</si>
  <si>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</si>
  <si>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</si>
  <si>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</si>
  <si>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</si>
  <si>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</si>
  <si>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</si>
  <si>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</si>
  <si>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</si>
  <si>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</si>
  <si>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</si>
  <si>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</si>
  <si>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</si>
  <si>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</si>
  <si>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</si>
  <si>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</si>
  <si>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</si>
  <si>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</si>
  <si>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</si>
  <si>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</si>
  <si>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</si>
  <si>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</si>
  <si>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</si>
  <si>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</si>
  <si>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</si>
  <si>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</si>
  <si>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</si>
  <si>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</si>
  <si>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</si>
  <si>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</si>
  <si>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</si>
  <si>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</si>
  <si>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</si>
  <si>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</si>
  <si>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</si>
  <si>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</si>
  <si>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</si>
  <si>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</si>
  <si>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</si>
  <si>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</si>
  <si>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</si>
  <si>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</si>
  <si>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</si>
  <si>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</si>
  <si>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</si>
  <si>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</si>
  <si>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</si>
  <si>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</si>
  <si>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</si>
  <si>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</si>
  <si>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</si>
  <si>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</si>
  <si>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</si>
  <si>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</si>
  <si>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</si>
  <si>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</si>
  <si>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</si>
  <si>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</si>
  <si>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</si>
  <si>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</si>
  <si>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</si>
  <si>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</si>
  <si>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</si>
  <si>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</si>
  <si>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</si>
  <si>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</si>
  <si>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</si>
  <si>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</si>
  <si>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</si>
  <si>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</si>
  <si>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</si>
  <si>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</si>
  <si>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</si>
  <si>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</si>
  <si>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</si>
  <si>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</si>
  <si>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</si>
  <si>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</si>
  <si>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</si>
  <si>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</si>
  <si>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</si>
  <si>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</si>
  <si>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</si>
  <si>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</si>
  <si>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</si>
  <si>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</si>
  <si>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</si>
  <si>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</si>
  <si>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</si>
  <si>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</si>
  <si>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</si>
  <si>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</si>
  <si>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</si>
  <si>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</si>
  <si>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</si>
  <si>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</si>
  <si>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</si>
  <si>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</si>
  <si>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</si>
  <si>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</si>
  <si>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</si>
  <si>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</si>
  <si>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</si>
  <si>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</si>
  <si>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</si>
  <si>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</si>
  <si>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</si>
  <si>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</si>
  <si>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</si>
  <si>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</si>
  <si>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</si>
  <si>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</si>
  <si>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</si>
  <si>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</si>
  <si>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</si>
  <si>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</si>
  <si>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</si>
  <si>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</si>
  <si>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</si>
  <si>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</si>
  <si>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</si>
  <si>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</si>
  <si>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</si>
  <si>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</si>
  <si>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</si>
  <si>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</si>
  <si>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</si>
  <si>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</si>
  <si>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</si>
  <si>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</si>
  <si>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</si>
  <si>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</si>
  <si>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</si>
  <si>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</si>
  <si>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</si>
  <si>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</si>
  <si>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</si>
  <si>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</si>
  <si>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</si>
  <si>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</si>
  <si>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</si>
  <si>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</si>
  <si>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</si>
  <si>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</si>
  <si>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</si>
  <si>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</si>
  <si>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</si>
  <si>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</si>
  <si>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</si>
  <si>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</si>
  <si>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</si>
  <si>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</si>
  <si>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</si>
  <si>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</si>
  <si>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</si>
  <si>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</si>
  <si>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</si>
  <si>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</si>
  <si>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</si>
  <si>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</si>
  <si>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</si>
  <si>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</si>
  <si>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</si>
  <si>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</si>
  <si>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</si>
  <si>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</si>
  <si>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</si>
  <si>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</si>
  <si>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</si>
  <si>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</si>
  <si>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</si>
  <si>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</si>
  <si>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</si>
  <si>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</si>
  <si>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</si>
  <si>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</si>
  <si>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</si>
  <si>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</si>
  <si>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</si>
  <si>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</si>
  <si>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</si>
  <si>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</si>
  <si>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</si>
  <si>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</si>
  <si>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</si>
  <si>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</si>
  <si>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</si>
  <si>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</si>
  <si>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</si>
  <si>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</si>
  <si>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</si>
  <si>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</si>
  <si>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</si>
  <si>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</si>
  <si>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</si>
  <si>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</si>
  <si>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</si>
  <si>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</si>
  <si>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</si>
  <si>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</si>
  <si>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</si>
  <si>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</si>
  <si>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</si>
  <si>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</si>
  <si>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</si>
  <si>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</si>
  <si>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</si>
  <si>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</si>
  <si>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</si>
  <si>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</si>
  <si>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</si>
  <si>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</si>
  <si>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</si>
  <si>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</si>
  <si>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</si>
  <si>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</si>
  <si>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</si>
  <si>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</si>
  <si>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</si>
  <si>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</si>
  <si>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</si>
  <si>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</si>
  <si>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</si>
  <si>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</si>
  <si>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</si>
  <si>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</si>
  <si>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</si>
  <si>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</si>
  <si>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</si>
  <si>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</si>
  <si>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</si>
  <si>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</si>
  <si>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</si>
  <si>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</si>
  <si>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</si>
  <si>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</si>
  <si>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</si>
  <si>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</si>
  <si>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</si>
  <si>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</si>
  <si>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</si>
  <si>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</si>
  <si>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</si>
  <si>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</si>
  <si>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</si>
  <si>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</si>
  <si>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</si>
  <si>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</si>
  <si>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</si>
  <si>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</si>
  <si>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</si>
  <si>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</si>
  <si>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</si>
  <si>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</si>
  <si>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</si>
  <si>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</si>
  <si>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</si>
  <si>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</si>
  <si>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</si>
  <si>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</si>
  <si>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</si>
  <si>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</si>
  <si>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</si>
  <si>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</si>
  <si>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</si>
  <si>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</si>
  <si>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</si>
  <si>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</si>
  <si>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</si>
  <si>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</si>
  <si>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</si>
  <si>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</si>
  <si>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</si>
  <si>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</si>
  <si>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</si>
  <si>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</si>
  <si>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</si>
  <si>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</si>
  <si>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</si>
  <si>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</si>
  <si>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</si>
  <si>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</si>
  <si>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</si>
  <si>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</si>
  <si>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</si>
  <si>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</si>
  <si>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</si>
  <si>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</si>
  <si>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</si>
  <si>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</si>
  <si>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</si>
  <si>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</si>
  <si>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</si>
  <si>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</si>
  <si>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</si>
  <si>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</si>
  <si>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</si>
  <si>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</si>
  <si>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</si>
  <si>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</si>
  <si>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</si>
  <si>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</si>
  <si>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</si>
  <si>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</si>
  <si>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</si>
  <si>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</si>
  <si>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</si>
  <si>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</si>
  <si>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</si>
  <si>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</si>
  <si>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</si>
  <si>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</si>
  <si>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</si>
  <si>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</si>
  <si>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</si>
  <si>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</si>
  <si>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</si>
  <si>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</si>
  <si>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</si>
  <si>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</si>
  <si>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</si>
  <si>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</si>
  <si>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</si>
  <si>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</si>
  <si>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</si>
  <si>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</si>
  <si>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</si>
  <si>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</si>
  <si>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</si>
  <si>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</si>
  <si>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</si>
  <si>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</si>
  <si>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</si>
  <si>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</si>
  <si>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</si>
  <si>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</si>
  <si>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</si>
  <si>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</si>
  <si>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</si>
  <si>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</si>
  <si>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</si>
  <si>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</si>
  <si>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</si>
  <si>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</si>
  <si>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</si>
  <si>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</si>
  <si>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</si>
  <si>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</si>
  <si>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</si>
  <si>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</si>
  <si>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</si>
  <si>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</si>
  <si>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</si>
  <si>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</si>
  <si>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</si>
  <si>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</si>
  <si>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</si>
  <si>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</si>
  <si>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</si>
  <si>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</si>
  <si>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</si>
  <si>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</si>
  <si>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</si>
  <si>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</si>
  <si>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</si>
  <si>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</si>
  <si>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</si>
  <si>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</si>
  <si>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</si>
  <si>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</si>
  <si>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</si>
  <si>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</si>
  <si>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</si>
  <si>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</si>
  <si>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</si>
  <si>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</si>
  <si>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</si>
  <si>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</si>
  <si>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</si>
  <si>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</si>
  <si>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</si>
  <si>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</si>
  <si>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</si>
  <si>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</si>
  <si>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</si>
  <si>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</si>
  <si>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</si>
  <si>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</si>
  <si>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</si>
  <si>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</si>
  <si>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</si>
  <si>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</si>
  <si>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</si>
  <si>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</si>
  <si>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</si>
  <si>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</si>
  <si>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</si>
  <si>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</si>
  <si>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</si>
  <si>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</si>
  <si>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</si>
  <si>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</si>
  <si>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</si>
  <si>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</si>
  <si>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</si>
  <si>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</si>
  <si>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</si>
  <si>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</si>
  <si>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</si>
  <si>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</si>
  <si>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</si>
  <si>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</si>
  <si>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</si>
  <si>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</si>
  <si>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</si>
  <si>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</si>
  <si>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</si>
  <si>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</si>
  <si>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</si>
  <si>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</si>
  <si>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</si>
  <si>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</si>
  <si>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</si>
  <si>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</si>
  <si>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</si>
  <si>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</si>
  <si>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</si>
  <si>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</si>
  <si>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</si>
  <si>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</si>
  <si>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</si>
  <si>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</si>
  <si>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</si>
  <si>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</si>
  <si>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</si>
  <si>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</si>
  <si>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</si>
  <si>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</si>
  <si>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</si>
  <si>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</si>
  <si>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</si>
  <si>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</si>
  <si>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</si>
  <si>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</si>
  <si>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</si>
  <si>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</si>
  <si>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</si>
  <si>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</si>
  <si>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</si>
  <si>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</si>
  <si>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</si>
  <si>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</si>
  <si>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</si>
  <si>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</si>
  <si>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</si>
  <si>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</si>
  <si>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</si>
  <si>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</si>
  <si>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</si>
  <si>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</si>
  <si>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</si>
  <si>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</si>
  <si>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</si>
  <si>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</si>
  <si>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</si>
  <si>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</si>
  <si>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</si>
  <si>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</si>
  <si>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</si>
  <si>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</si>
  <si>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</si>
  <si>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</si>
  <si>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</si>
  <si>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</si>
  <si>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</si>
  <si>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</si>
  <si>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</si>
  <si>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</si>
  <si>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</si>
  <si>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</si>
  <si>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</si>
  <si>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</si>
  <si>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</si>
  <si>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</si>
  <si>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</si>
  <si>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</si>
  <si>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</si>
  <si>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</si>
  <si>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</si>
  <si>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</si>
  <si>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</si>
  <si>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</si>
  <si>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</si>
  <si>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</si>
  <si>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</si>
  <si>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</si>
  <si>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</si>
  <si>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</si>
  <si>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</si>
  <si>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</si>
  <si>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</si>
  <si>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</si>
  <si>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</si>
  <si>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</si>
  <si>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</si>
  <si>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</si>
  <si>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</si>
  <si>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</si>
  <si>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</si>
  <si>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</si>
  <si>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</si>
  <si>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</si>
  <si>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</si>
  <si>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</si>
  <si>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</si>
  <si>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</si>
  <si>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</si>
  <si>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</si>
  <si>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</si>
  <si>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</si>
  <si>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</si>
  <si>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</si>
  <si>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</si>
  <si>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</si>
  <si>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</si>
  <si>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</si>
  <si>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</si>
  <si>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</si>
  <si>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</si>
  <si>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</si>
  <si>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</si>
  <si>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</si>
  <si>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</si>
  <si>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</si>
  <si>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</si>
  <si>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</si>
  <si>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</si>
  <si>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</si>
  <si>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</si>
  <si>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</si>
  <si>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</si>
  <si>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</si>
  <si>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</si>
  <si>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</si>
  <si>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</si>
  <si>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</si>
  <si>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</si>
  <si>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</si>
  <si>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</si>
  <si>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</si>
  <si>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</si>
  <si>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</si>
  <si>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</si>
  <si>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</si>
  <si>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</si>
  <si>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</si>
  <si>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</si>
  <si>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</si>
  <si>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</si>
  <si>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</si>
  <si>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</si>
  <si>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</si>
  <si>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</si>
  <si>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</si>
  <si>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</si>
  <si>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</si>
  <si>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</si>
  <si>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</si>
  <si>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</si>
  <si>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</si>
  <si>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</si>
  <si>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</si>
  <si>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</si>
  <si>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</si>
  <si>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</si>
  <si>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</si>
  <si>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</si>
  <si>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</si>
  <si>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</si>
  <si>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</si>
  <si>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</si>
  <si>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</si>
  <si>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</si>
  <si>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</si>
  <si>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</si>
  <si>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</si>
  <si>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</si>
  <si>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</si>
  <si>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</si>
  <si>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</si>
  <si>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</si>
  <si>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</si>
  <si>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</si>
  <si>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</si>
  <si>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</si>
  <si>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</si>
  <si>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</si>
  <si>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</si>
  <si>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</si>
  <si>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</si>
  <si>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</si>
  <si>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</si>
  <si>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</si>
  <si>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</si>
  <si>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</si>
  <si>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</si>
  <si>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</si>
  <si>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</si>
  <si>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</si>
  <si>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</si>
  <si>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</si>
  <si>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</si>
  <si>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</si>
  <si>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</si>
  <si>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</si>
  <si>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</si>
  <si>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</si>
  <si>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</si>
  <si>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</si>
  <si>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</si>
  <si>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</si>
  <si>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</si>
  <si>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</si>
  <si>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</si>
  <si>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</si>
  <si>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</si>
  <si>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</si>
  <si>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</si>
  <si>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</si>
  <si>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</si>
  <si>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</si>
  <si>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</si>
  <si>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</si>
  <si>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</si>
  <si>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</si>
  <si>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</si>
  <si>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</si>
  <si>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</si>
  <si>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</si>
  <si>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</si>
  <si>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</si>
  <si>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</si>
  <si>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</si>
  <si>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</si>
  <si>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</si>
  <si>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</si>
  <si>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</si>
  <si>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</si>
  <si>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</si>
  <si>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</si>
  <si>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</si>
  <si>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</si>
  <si>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</si>
  <si>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</si>
  <si>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</si>
  <si>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</si>
  <si>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</si>
  <si>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</si>
  <si>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</si>
  <si>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</si>
  <si>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</si>
  <si>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</si>
  <si>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</si>
  <si>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</si>
  <si>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</si>
  <si>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</si>
  <si>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</si>
  <si>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</si>
  <si>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</si>
  <si>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</si>
  <si>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</si>
  <si>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</si>
  <si>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</si>
  <si>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</si>
  <si>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</si>
  <si>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</si>
  <si>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</si>
  <si>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</si>
  <si>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</si>
  <si>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</si>
  <si>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</si>
  <si>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</si>
  <si>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</si>
  <si>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</si>
  <si>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</si>
  <si>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</si>
  <si>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</si>
  <si>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</si>
  <si>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</si>
  <si>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</si>
  <si>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</si>
  <si>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</si>
  <si>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</si>
  <si>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</si>
  <si>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</si>
  <si>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</si>
  <si>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</si>
  <si>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</si>
  <si>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</si>
  <si>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</si>
  <si>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</si>
  <si>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</si>
  <si>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</si>
  <si>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</si>
  <si>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</si>
  <si>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</si>
  <si>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</si>
  <si>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</si>
  <si>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</si>
  <si>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</si>
  <si>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</si>
  <si>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</si>
  <si>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</si>
  <si>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</si>
  <si>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</si>
  <si>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</si>
  <si>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</si>
  <si>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</si>
  <si>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</si>
  <si>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</si>
  <si>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</si>
  <si>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</si>
  <si>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</si>
  <si>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</si>
  <si>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</si>
  <si>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</si>
  <si>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</si>
  <si>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</si>
  <si>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</si>
  <si>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</si>
  <si>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</si>
  <si>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</si>
  <si>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</si>
  <si>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</si>
  <si>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</si>
  <si>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</si>
  <si>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</si>
  <si>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</si>
  <si>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</si>
  <si>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</si>
  <si>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</si>
  <si>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</si>
  <si>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</si>
  <si>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</si>
  <si>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</si>
  <si>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</si>
  <si>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</si>
  <si>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</si>
  <si>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</si>
  <si>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</si>
  <si>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</si>
  <si>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</si>
  <si>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</si>
  <si>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</si>
  <si>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</si>
  <si>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</si>
  <si>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</si>
  <si>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</si>
  <si>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</si>
  <si>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</si>
  <si>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</si>
  <si>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</si>
  <si>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</si>
  <si>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</si>
  <si>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</si>
  <si>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</si>
  <si>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</si>
  <si>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</si>
  <si>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</si>
  <si>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</si>
  <si>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</si>
  <si>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</si>
  <si>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</si>
  <si>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</si>
  <si>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</si>
  <si>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</si>
  <si>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</si>
  <si>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</si>
  <si>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</si>
  <si>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</si>
  <si>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</si>
  <si>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</si>
  <si>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</si>
  <si>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</si>
  <si>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</si>
  <si>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</si>
  <si>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</si>
  <si>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</si>
  <si>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</si>
  <si>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</si>
  <si>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</si>
  <si>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</si>
  <si>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</si>
  <si>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</si>
  <si>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</si>
  <si>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</si>
  <si>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</si>
  <si>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</si>
  <si>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</si>
  <si>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</si>
  <si>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</si>
  <si>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</si>
  <si>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</si>
  <si>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</si>
  <si>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</si>
  <si>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</si>
  <si>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</si>
  <si>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</si>
  <si>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</si>
  <si>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</si>
  <si>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</si>
  <si>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</si>
  <si>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</si>
  <si>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</si>
  <si>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</si>
  <si>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</si>
  <si>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</si>
  <si>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</si>
  <si>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</si>
  <si>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</si>
  <si>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</si>
  <si>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</si>
  <si>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</si>
  <si>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</si>
  <si>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</si>
  <si>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</si>
  <si>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</si>
  <si>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</si>
  <si>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</si>
  <si>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</si>
  <si>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</si>
  <si>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</si>
  <si>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</si>
  <si>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</si>
  <si>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</si>
  <si>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</si>
  <si>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</si>
  <si>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</si>
  <si>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</si>
  <si>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</si>
  <si>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</si>
  <si>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</si>
  <si>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</si>
  <si>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</si>
  <si>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</si>
  <si>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</si>
  <si>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</si>
  <si>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</si>
  <si>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</si>
  <si>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</si>
  <si>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</si>
  <si>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</si>
  <si>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</si>
  <si>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</si>
  <si>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</si>
  <si>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</si>
  <si>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</si>
  <si>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</si>
  <si>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</si>
  <si>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</si>
  <si>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</si>
  <si>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</si>
  <si>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</si>
  <si>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</si>
  <si>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</si>
  <si>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</si>
  <si>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</si>
  <si>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</si>
  <si>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</si>
  <si>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</si>
  <si>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</si>
  <si>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</si>
  <si>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</si>
  <si>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</si>
  <si>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</si>
  <si>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</si>
  <si>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</si>
  <si>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</si>
  <si>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</si>
  <si>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</si>
  <si>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</si>
  <si>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</si>
  <si>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</si>
  <si>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</si>
  <si>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</si>
  <si>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</si>
  <si>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</si>
  <si>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</si>
  <si>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</si>
  <si>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</si>
  <si>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</si>
  <si>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</si>
  <si>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</si>
  <si>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</si>
  <si>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</si>
  <si>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</si>
  <si>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</si>
  <si>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</si>
  <si>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</si>
  <si>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</si>
  <si>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</si>
  <si>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</si>
  <si>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</si>
  <si>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</si>
  <si>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</si>
  <si>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</si>
  <si>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</si>
  <si>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</si>
  <si>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</si>
  <si>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</si>
  <si>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</si>
  <si>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</si>
  <si>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</si>
  <si>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</si>
  <si>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</si>
  <si>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</si>
  <si>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</si>
  <si>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</si>
  <si>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</si>
  <si>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</si>
  <si>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</si>
  <si>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</si>
  <si>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</si>
  <si>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</si>
  <si>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</si>
  <si>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</si>
  <si>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</si>
  <si>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</si>
  <si>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</si>
  <si>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</si>
  <si>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</si>
  <si>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</si>
  <si>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</si>
  <si>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</si>
  <si>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</si>
  <si>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</si>
  <si>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</si>
  <si>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</si>
  <si>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</si>
  <si>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</si>
  <si>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</si>
  <si>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</si>
  <si>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</si>
  <si>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</si>
  <si>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</si>
  <si>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</si>
  <si>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</si>
  <si>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</si>
  <si>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</si>
  <si>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</si>
  <si>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</si>
  <si>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</si>
  <si>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</si>
  <si>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</si>
  <si>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</si>
  <si>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</si>
  <si>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</si>
  <si>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</si>
  <si>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</si>
  <si>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</si>
  <si>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</si>
  <si>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</si>
  <si>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</si>
  <si>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</si>
  <si>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</si>
  <si>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</si>
  <si>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</si>
  <si>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</si>
  <si>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</si>
  <si>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</si>
  <si>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</si>
  <si>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</si>
  <si>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</si>
  <si>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</si>
  <si>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</si>
  <si>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</si>
  <si>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</si>
  <si>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</si>
  <si>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</si>
  <si>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</si>
  <si>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</si>
  <si>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</si>
  <si>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</si>
  <si>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</si>
  <si>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</si>
  <si>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</si>
  <si>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</si>
  <si>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</si>
  <si>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</si>
  <si>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</si>
  <si>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</si>
  <si>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</si>
  <si>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</si>
  <si>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</si>
  <si>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</si>
  <si>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</si>
  <si>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</si>
  <si>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</si>
  <si>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</si>
  <si>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</si>
  <si>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</si>
  <si>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</si>
  <si>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</si>
  <si>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</si>
  <si>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</si>
  <si>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</si>
  <si>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</si>
  <si>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</si>
  <si>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</si>
  <si>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</si>
  <si>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</si>
  <si>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</si>
  <si>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</si>
  <si>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</si>
  <si>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</si>
  <si>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</si>
  <si>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</si>
  <si>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</si>
  <si>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</si>
  <si>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</si>
  <si>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</si>
  <si>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</si>
  <si>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</si>
  <si>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</si>
  <si>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</si>
  <si>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</si>
  <si>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</si>
  <si>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</si>
  <si>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</si>
  <si>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</si>
  <si>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</si>
  <si>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</si>
  <si>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</si>
  <si>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</si>
  <si>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</si>
  <si>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</si>
  <si>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</si>
  <si>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</si>
  <si>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</si>
  <si>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</si>
  <si>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</si>
  <si>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</si>
  <si>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</si>
  <si>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</si>
  <si>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</si>
  <si>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</si>
  <si>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</si>
  <si>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</si>
  <si>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</si>
  <si>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</si>
  <si>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</si>
  <si>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</si>
  <si>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</si>
  <si>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</si>
  <si>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</si>
  <si>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</si>
  <si>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</si>
  <si>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</si>
  <si>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</si>
  <si>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</si>
  <si>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</si>
  <si>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</si>
  <si>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</si>
  <si>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</si>
  <si>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</si>
  <si>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</si>
  <si>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</si>
  <si>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</si>
  <si>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</si>
  <si>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</si>
  <si>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</si>
  <si>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</si>
  <si>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</si>
  <si>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</si>
  <si>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</si>
  <si>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</si>
  <si>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</si>
  <si>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</si>
  <si>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</si>
  <si>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</si>
  <si>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</si>
  <si>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</si>
  <si>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</si>
  <si>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</si>
  <si>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</si>
  <si>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</si>
  <si>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</si>
  <si>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</si>
  <si>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</si>
  <si>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</si>
  <si>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</si>
  <si>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</si>
  <si>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</si>
  <si>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</si>
  <si>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</si>
  <si>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</si>
  <si>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</si>
  <si>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</si>
  <si>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</si>
  <si>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</si>
  <si>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</si>
  <si>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</si>
  <si>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</si>
  <si>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</si>
  <si>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</si>
  <si>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</si>
  <si>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</si>
  <si>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</si>
  <si>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</si>
  <si>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</si>
  <si>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</si>
  <si>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</si>
  <si>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</si>
  <si>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</si>
  <si>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</si>
  <si>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</si>
  <si>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</si>
  <si>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</si>
  <si>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</si>
  <si>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</si>
  <si>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</si>
  <si>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</si>
  <si>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</si>
  <si>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</si>
  <si>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</si>
  <si>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</si>
  <si>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</si>
  <si>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</si>
  <si>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</si>
  <si>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</si>
  <si>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</si>
  <si>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</si>
  <si>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</si>
  <si>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</si>
  <si>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</si>
  <si>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</si>
  <si>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</si>
  <si>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</si>
  <si>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</si>
  <si>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</si>
  <si>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</si>
  <si>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</si>
  <si>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</si>
  <si>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</si>
  <si>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</si>
  <si>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</si>
  <si>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</si>
  <si>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</si>
  <si>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</si>
  <si>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</si>
  <si>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</si>
  <si>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</si>
  <si>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</si>
  <si>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</si>
  <si>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</si>
  <si>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</si>
  <si>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</si>
  <si>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</si>
  <si>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</si>
  <si>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</si>
  <si>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</si>
  <si>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</si>
  <si>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</si>
  <si>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</si>
  <si>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</si>
  <si>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</si>
  <si>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</si>
  <si>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</si>
  <si>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</si>
  <si>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</si>
  <si>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</si>
  <si>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</si>
  <si>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</si>
  <si>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</si>
  <si>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</si>
  <si>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</si>
  <si>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</si>
  <si>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</si>
  <si>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</si>
  <si>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</si>
  <si>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</si>
  <si>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</si>
  <si>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</si>
  <si>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</si>
  <si>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</si>
  <si>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</si>
  <si>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</si>
  <si>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</si>
  <si>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</si>
  <si>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</si>
  <si>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</si>
  <si>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</si>
  <si>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</si>
  <si>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</si>
  <si>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</si>
  <si>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</si>
  <si>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</si>
  <si>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</si>
  <si>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</si>
  <si>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</si>
  <si>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</si>
  <si>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</si>
  <si>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</si>
  <si>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</si>
  <si>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</si>
  <si>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</si>
  <si>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</si>
  <si>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</si>
  <si>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</si>
  <si>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</si>
  <si>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</si>
  <si>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</si>
  <si>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</si>
  <si>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</si>
  <si>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</si>
  <si>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</si>
  <si>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</si>
  <si>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</si>
  <si>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</si>
  <si>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</si>
  <si>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</si>
  <si>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</si>
  <si>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</si>
  <si>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</si>
  <si>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</si>
  <si>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</si>
  <si>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</si>
  <si>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</si>
  <si>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</si>
  <si>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</si>
  <si>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</si>
  <si>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</si>
  <si>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</si>
  <si>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</si>
  <si>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</si>
  <si>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</si>
  <si>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</si>
  <si>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</si>
  <si>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</si>
  <si>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</si>
  <si>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</si>
  <si>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</si>
  <si>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</si>
  <si>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</si>
  <si>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</si>
  <si>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</si>
  <si>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</si>
  <si>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</si>
  <si>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</si>
  <si>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</si>
  <si>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</si>
  <si>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</si>
  <si>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</si>
  <si>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</si>
  <si>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</si>
  <si>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</si>
  <si>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</si>
  <si>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</si>
  <si>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</si>
  <si>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</si>
  <si>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</si>
  <si>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</si>
  <si>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</si>
  <si>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</si>
  <si>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</si>
  <si>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</si>
  <si>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</si>
  <si>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</si>
  <si>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</si>
  <si>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</si>
  <si>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</si>
  <si>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</si>
  <si>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</si>
  <si>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</si>
  <si>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</si>
  <si>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</si>
  <si>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</si>
  <si>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</si>
  <si>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</si>
  <si>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</si>
  <si>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</si>
  <si>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</si>
  <si>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</si>
  <si>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</si>
  <si>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</si>
  <si>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</si>
  <si>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</si>
  <si>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</si>
  <si>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</si>
  <si>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</si>
  <si>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</si>
  <si>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</si>
  <si>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</si>
  <si>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</si>
  <si>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</si>
  <si>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</si>
  <si>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</si>
  <si>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</si>
  <si>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</si>
  <si>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</si>
  <si>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</si>
  <si>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</si>
  <si>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</si>
  <si>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</si>
  <si>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</si>
  <si>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</si>
  <si>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</si>
  <si>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</si>
  <si>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</si>
  <si>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</si>
  <si>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</si>
  <si>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</si>
  <si>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</si>
  <si>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</si>
  <si>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</si>
  <si>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</si>
  <si>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</si>
  <si>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</si>
  <si>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</si>
  <si>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</si>
  <si>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</si>
  <si>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</si>
  <si>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</si>
  <si>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</si>
  <si>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</si>
  <si>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</si>
  <si>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</si>
  <si>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</si>
  <si>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</si>
  <si>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</si>
  <si>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</si>
  <si>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</si>
  <si>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</si>
  <si>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</si>
  <si>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</si>
  <si>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</si>
  <si>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</si>
  <si>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</si>
  <si>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</si>
  <si>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</si>
  <si>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</si>
  <si>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</si>
  <si>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</si>
  <si>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</si>
  <si>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</si>
  <si>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</si>
  <si>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</si>
  <si>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</si>
  <si>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</si>
  <si>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</si>
  <si>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</si>
  <si>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</si>
  <si>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</si>
  <si>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</si>
  <si>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</si>
  <si>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</si>
  <si>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</si>
  <si>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</si>
  <si>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</si>
  <si>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</si>
  <si>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</si>
  <si>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</si>
  <si>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</si>
  <si>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</si>
  <si>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</si>
  <si>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</si>
  <si>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</si>
  <si>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</si>
  <si>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</si>
  <si>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</si>
  <si>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</si>
  <si>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</si>
  <si>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</si>
  <si>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</si>
  <si>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</si>
  <si>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</si>
  <si>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</si>
  <si>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</si>
  <si>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</si>
  <si>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</si>
  <si>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</si>
  <si>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</si>
  <si>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</si>
  <si>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</si>
  <si>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</si>
  <si>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</si>
  <si>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</si>
  <si>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</si>
  <si>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</si>
  <si>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</si>
  <si>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</si>
  <si>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</si>
  <si>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</si>
  <si>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</si>
  <si>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</si>
  <si>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</si>
  <si>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</si>
  <si>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</si>
  <si>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</si>
  <si>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</si>
  <si>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</si>
  <si>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</si>
  <si>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</si>
  <si>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</si>
  <si>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</si>
  <si>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</si>
  <si>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</si>
  <si>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</si>
  <si>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</si>
  <si>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</si>
  <si>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</si>
  <si>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</si>
  <si>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</si>
  <si>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</si>
  <si>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</si>
  <si>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</si>
  <si>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</si>
  <si>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</si>
  <si>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</si>
  <si>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</si>
  <si>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</si>
  <si>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</si>
  <si>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</si>
  <si>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</si>
  <si>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</si>
  <si>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</si>
  <si>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</si>
  <si>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</si>
  <si>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</si>
  <si>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</si>
  <si>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</si>
  <si>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</si>
  <si>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</si>
  <si>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</si>
  <si>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</si>
  <si>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</si>
  <si>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</si>
  <si>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</si>
  <si>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</si>
  <si>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</si>
  <si>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</si>
  <si>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</si>
  <si>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</si>
  <si>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</si>
  <si>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</si>
  <si>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</si>
  <si>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</si>
  <si>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</si>
  <si>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</si>
  <si>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</si>
  <si>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</si>
  <si>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</si>
  <si>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</si>
  <si>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</si>
  <si>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</si>
  <si>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</si>
  <si>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</si>
  <si>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</si>
  <si>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</si>
  <si>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</si>
  <si>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</si>
  <si>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</si>
  <si>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</si>
  <si>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</si>
  <si>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</si>
  <si>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</si>
  <si>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</si>
  <si>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</si>
  <si>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</si>
  <si>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</si>
  <si>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</si>
  <si>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</si>
  <si>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</si>
  <si>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</si>
  <si>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</si>
  <si>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</si>
  <si>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</si>
  <si>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</si>
  <si>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</si>
  <si>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</si>
  <si>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</si>
  <si>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</si>
  <si>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</si>
  <si>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</si>
  <si>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</si>
  <si>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</si>
  <si>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</si>
  <si>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</si>
  <si>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</si>
  <si>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</si>
  <si>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</si>
  <si>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</si>
  <si>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</si>
  <si>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</si>
  <si>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</si>
  <si>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</si>
  <si>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</si>
  <si>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</si>
  <si>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</si>
  <si>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</si>
  <si>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</si>
  <si>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</si>
  <si>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</si>
  <si>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</si>
  <si>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</si>
  <si>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</si>
  <si>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</si>
  <si>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</si>
  <si>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</si>
  <si>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</si>
  <si>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</si>
  <si>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</si>
  <si>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</si>
  <si>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</si>
  <si>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</si>
  <si>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</si>
  <si>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</si>
  <si>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</si>
  <si>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</si>
  <si>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</si>
  <si>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</si>
  <si>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</si>
  <si>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</si>
  <si>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</si>
  <si>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</si>
  <si>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</si>
  <si>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</si>
  <si>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</si>
  <si>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</si>
  <si>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</si>
  <si>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</si>
  <si>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</si>
  <si>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</si>
  <si>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</si>
  <si>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</si>
  <si>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</si>
  <si>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</si>
  <si>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</si>
  <si>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</si>
  <si>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</si>
  <si>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</si>
  <si>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</si>
  <si>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</si>
  <si>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</si>
  <si>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</si>
  <si>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</si>
  <si>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</si>
  <si>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</si>
  <si>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</si>
  <si>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</si>
  <si>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</si>
  <si>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</si>
  <si>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</si>
  <si>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</si>
  <si>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</si>
  <si>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</si>
  <si>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</si>
  <si>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</si>
  <si>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</si>
  <si>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</si>
  <si>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</si>
  <si>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</si>
  <si>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</si>
  <si>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</si>
  <si>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</si>
  <si>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</si>
  <si>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</si>
  <si>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</si>
  <si>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</si>
  <si>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</si>
  <si>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</si>
  <si>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</si>
  <si>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</si>
  <si>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</si>
  <si>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</si>
  <si>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</si>
  <si>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</si>
  <si>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</si>
  <si>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</si>
  <si>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</si>
  <si>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</si>
  <si>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</si>
  <si>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</si>
  <si>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</si>
  <si>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</si>
  <si>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</si>
  <si>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</si>
  <si>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</si>
  <si>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</si>
  <si>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</si>
  <si>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</si>
  <si>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</si>
  <si>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</si>
  <si>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</si>
  <si>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</si>
  <si>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</si>
  <si>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</si>
  <si>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</si>
  <si>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</si>
  <si>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</si>
  <si>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</si>
  <si>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</si>
  <si>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</si>
  <si>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</si>
  <si>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</si>
  <si>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</si>
  <si>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</si>
  <si>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</si>
  <si>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</si>
  <si>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</si>
  <si>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</si>
  <si>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</si>
  <si>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</si>
  <si>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</si>
  <si>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</si>
  <si>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</si>
  <si>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</si>
  <si>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</si>
  <si>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</si>
  <si>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</si>
  <si>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</si>
  <si>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</si>
  <si>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</si>
  <si>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</si>
  <si>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</si>
  <si>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</si>
  <si>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</si>
  <si>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</si>
  <si>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</si>
  <si>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</si>
  <si>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</si>
  <si>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</si>
  <si>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</si>
  <si>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</si>
  <si>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</si>
  <si>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</si>
  <si>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</si>
  <si>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</si>
  <si>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</si>
  <si>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</si>
  <si>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</si>
  <si>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</si>
  <si>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</si>
  <si>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</si>
  <si>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</si>
  <si>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</si>
  <si>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</si>
  <si>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</si>
  <si>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</si>
  <si>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</si>
  <si>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</si>
  <si>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</si>
  <si>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</si>
  <si>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</si>
  <si>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</si>
  <si>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</si>
  <si>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</si>
  <si>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</si>
  <si>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</si>
  <si>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</si>
  <si>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</si>
  <si>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</si>
  <si>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</si>
  <si>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</si>
  <si>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</si>
  <si>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</si>
  <si>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</si>
  <si>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</si>
  <si>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</si>
  <si>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</si>
  <si>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</si>
  <si>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</si>
  <si>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</si>
  <si>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</si>
  <si>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</si>
  <si>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</si>
  <si>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</si>
  <si>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</si>
  <si>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</si>
  <si>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</si>
  <si>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</si>
  <si>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</si>
  <si>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</si>
  <si>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</si>
  <si>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</si>
  <si>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</si>
  <si>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</si>
  <si>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</si>
  <si>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</si>
  <si>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</si>
  <si>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</si>
  <si>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</si>
  <si>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</si>
  <si>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</si>
  <si>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</si>
  <si>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</si>
  <si>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</si>
  <si>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</si>
  <si>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</si>
  <si>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</si>
  <si>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</si>
  <si>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</si>
  <si>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</si>
  <si>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</si>
  <si>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</si>
  <si>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</si>
  <si>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</si>
  <si>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</si>
  <si>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</si>
  <si>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</si>
  <si>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</si>
  <si>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</si>
  <si>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</si>
  <si>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</si>
  <si>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</si>
  <si>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</si>
  <si>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</si>
  <si>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</si>
  <si>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</si>
  <si>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</si>
  <si>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</si>
  <si>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</si>
  <si>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</si>
  <si>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</si>
  <si>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</si>
  <si>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</si>
  <si>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</si>
  <si>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</si>
  <si>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</si>
  <si>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</si>
  <si>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</si>
  <si>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</si>
  <si>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</si>
  <si>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</si>
  <si>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</si>
  <si>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</si>
  <si>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</si>
  <si>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</si>
  <si>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</si>
  <si>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</si>
  <si>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</si>
  <si>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</si>
  <si>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</si>
  <si>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</si>
  <si>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</si>
  <si>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</si>
  <si>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</si>
  <si>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</si>
  <si>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</si>
  <si>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</si>
  <si>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</si>
  <si>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</si>
  <si>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</si>
  <si>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</si>
  <si>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</si>
  <si>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</si>
  <si>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</si>
  <si>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</si>
  <si>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</si>
  <si>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</si>
  <si>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</si>
  <si>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</si>
  <si>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</si>
  <si>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</si>
  <si>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</si>
  <si>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</si>
  <si>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</si>
  <si>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</si>
  <si>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</si>
  <si>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</si>
  <si>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</si>
  <si>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</si>
  <si>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</si>
  <si>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</si>
  <si>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</si>
  <si>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</si>
  <si>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</si>
  <si>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</si>
  <si>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</si>
  <si>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</si>
  <si>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</si>
  <si>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</si>
  <si>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</si>
  <si>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</si>
  <si>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</si>
  <si>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</si>
  <si>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</si>
  <si>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</si>
  <si>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</si>
  <si>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</si>
  <si>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</si>
  <si>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</si>
  <si>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</si>
  <si>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</si>
  <si>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</si>
  <si>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</si>
  <si>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</si>
  <si>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</si>
  <si>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</si>
  <si>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</si>
  <si>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</si>
  <si>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</si>
  <si>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</si>
  <si>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</si>
  <si>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</si>
  <si>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</si>
  <si>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</si>
  <si>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</si>
  <si>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</si>
  <si>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</si>
  <si>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</si>
  <si>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</si>
  <si>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</si>
  <si>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</si>
  <si>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</si>
  <si>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</si>
  <si>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</si>
  <si>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</si>
  <si>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</si>
  <si>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</si>
  <si>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</si>
  <si>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</si>
  <si>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</si>
  <si>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</si>
  <si>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</si>
  <si>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</si>
  <si>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</si>
  <si>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</si>
  <si>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</si>
  <si>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</si>
  <si>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</si>
  <si>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</si>
  <si>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</si>
  <si>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</si>
  <si>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</si>
  <si>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</si>
  <si>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</si>
  <si>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</si>
  <si>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</si>
  <si>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</si>
  <si>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</si>
  <si>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</si>
  <si>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</si>
  <si>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</si>
  <si>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</si>
  <si>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</si>
  <si>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</si>
  <si>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</si>
  <si>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</si>
  <si>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</si>
  <si>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</si>
  <si>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</si>
  <si>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</si>
  <si>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</si>
  <si>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</si>
  <si>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</si>
  <si>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</si>
  <si>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</si>
  <si>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</si>
  <si>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</si>
  <si>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</si>
  <si>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</si>
  <si>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</si>
  <si>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</si>
  <si>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</si>
  <si>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</si>
  <si>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</si>
  <si>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</si>
  <si>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</si>
  <si>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</si>
  <si>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</si>
  <si>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</si>
  <si>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</si>
  <si>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</si>
  <si>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</si>
  <si>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</si>
  <si>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</si>
  <si>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</si>
  <si>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</si>
  <si>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</si>
  <si>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</si>
  <si>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</si>
  <si>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</si>
  <si>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</si>
  <si>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</si>
  <si>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</si>
  <si>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</si>
  <si>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</si>
  <si>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</si>
  <si>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</si>
  <si>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</si>
  <si>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</si>
  <si>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</si>
  <si>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</si>
  <si>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</si>
  <si>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</si>
  <si>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</si>
  <si>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</si>
  <si>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</si>
  <si>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</si>
  <si>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</si>
  <si>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</si>
  <si>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</si>
  <si>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</si>
  <si>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</si>
  <si>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</si>
  <si>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</si>
  <si>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</si>
  <si>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</si>
  <si>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</si>
  <si>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</si>
  <si>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</si>
  <si>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</si>
  <si>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</si>
  <si>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</si>
  <si>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</si>
  <si>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</si>
  <si>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</si>
  <si>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</si>
  <si>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</si>
  <si>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</si>
  <si>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</si>
  <si>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</si>
  <si>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</si>
  <si>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</si>
  <si>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</si>
  <si>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</si>
  <si>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</si>
  <si>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</si>
  <si>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</si>
  <si>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</si>
  <si>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</si>
  <si>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</si>
  <si>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</si>
  <si>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</si>
  <si>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</si>
  <si>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</si>
  <si>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</si>
  <si>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</si>
  <si>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</si>
  <si>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</si>
  <si>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</si>
  <si>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</si>
  <si>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</si>
  <si>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</si>
  <si>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</si>
  <si>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</si>
  <si>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</si>
  <si>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</si>
  <si>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</si>
  <si>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</si>
  <si>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</si>
  <si>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</si>
  <si>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</si>
  <si>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</si>
  <si>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</si>
  <si>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</si>
  <si>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</si>
  <si>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</si>
  <si>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</si>
  <si>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</si>
  <si>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</si>
  <si>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</si>
  <si>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</si>
  <si>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</si>
  <si>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</si>
  <si>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</si>
  <si>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</si>
  <si>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</si>
  <si>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</si>
  <si>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</si>
  <si>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</si>
  <si>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</si>
  <si>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</si>
  <si>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</si>
  <si>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</si>
  <si>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</si>
  <si>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</si>
  <si>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</si>
  <si>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</si>
  <si>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</si>
  <si>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</si>
  <si>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</si>
  <si>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</si>
  <si>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</si>
  <si>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</si>
  <si>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</si>
  <si>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</si>
  <si>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</si>
  <si>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</si>
  <si>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</si>
  <si>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</si>
  <si>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</si>
  <si>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</si>
  <si>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</si>
  <si>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</si>
  <si>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</si>
  <si>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</si>
  <si>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</si>
  <si>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</si>
  <si>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</si>
  <si>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</si>
  <si>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</si>
  <si>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</si>
  <si>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</si>
  <si>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</si>
  <si>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</si>
  <si>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</si>
  <si>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</si>
  <si>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</si>
  <si>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</si>
  <si>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</si>
  <si>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</si>
  <si>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</si>
  <si>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</si>
  <si>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</si>
  <si>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</si>
  <si>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</si>
  <si>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</si>
  <si>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</si>
  <si>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</si>
  <si>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</si>
  <si>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</si>
  <si>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</si>
  <si>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</si>
  <si>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</si>
  <si>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</si>
  <si>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</si>
  <si>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</si>
  <si>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</si>
  <si>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</si>
  <si>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</si>
  <si>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</si>
  <si>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</si>
  <si>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</si>
  <si>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</si>
  <si>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</si>
  <si>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</si>
  <si>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</si>
  <si>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</si>
  <si>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</si>
  <si>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</si>
  <si>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</si>
  <si>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</si>
  <si>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</si>
  <si>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</si>
  <si>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</si>
  <si>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</si>
  <si>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</si>
  <si>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</si>
  <si>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</si>
  <si>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</si>
  <si>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</si>
  <si>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</si>
  <si>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</si>
  <si>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</si>
  <si>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</si>
  <si>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</si>
  <si>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</si>
  <si>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</si>
  <si>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</si>
  <si>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</si>
  <si>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</si>
  <si>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</si>
  <si>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</si>
  <si>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</si>
  <si>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</si>
  <si>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</si>
  <si>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</si>
  <si>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</si>
  <si>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</si>
  <si>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</si>
  <si>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</si>
  <si>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</si>
  <si>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</si>
  <si>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</si>
  <si>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</si>
  <si>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</si>
  <si>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</si>
  <si>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</si>
  <si>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</si>
  <si>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</si>
  <si>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</si>
  <si>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</si>
  <si>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</si>
  <si>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</si>
  <si>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</si>
  <si>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</si>
  <si>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</si>
  <si>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</si>
  <si>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</si>
  <si>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</si>
  <si>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</si>
  <si>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</si>
  <si>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</si>
  <si>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</si>
  <si>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</si>
  <si>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</si>
  <si>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</si>
  <si>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</si>
  <si>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</si>
  <si>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</si>
  <si>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</si>
  <si>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</si>
  <si>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</si>
  <si>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</si>
  <si>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</si>
  <si>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</si>
  <si>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</si>
  <si>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</si>
  <si>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</si>
  <si>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</si>
  <si>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</si>
  <si>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</si>
  <si>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</si>
  <si>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</si>
  <si>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</si>
  <si>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</si>
  <si>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</si>
  <si>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</si>
  <si>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</si>
  <si>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</si>
  <si>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</si>
  <si>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</si>
  <si>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</si>
  <si>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</si>
  <si>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</si>
  <si>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</si>
  <si>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</si>
  <si>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</si>
  <si>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</si>
  <si>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</si>
  <si>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</si>
  <si>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</si>
  <si>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</si>
  <si>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</si>
  <si>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</si>
  <si>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</si>
  <si>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</si>
  <si>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</si>
  <si>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</si>
  <si>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</si>
  <si>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</si>
  <si>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</si>
  <si>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</si>
  <si>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</si>
  <si>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</si>
  <si>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</si>
  <si>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</si>
  <si>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</si>
  <si>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</si>
  <si>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</si>
  <si>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</si>
  <si>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</si>
  <si>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</si>
  <si>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</si>
  <si>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</si>
  <si>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</si>
  <si>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</si>
  <si>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</si>
  <si>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</si>
  <si>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</si>
  <si>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</si>
  <si>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</si>
  <si>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</si>
  <si>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</si>
  <si>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</si>
  <si>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</si>
  <si>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</si>
  <si>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</si>
  <si>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</si>
  <si>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</si>
  <si>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</si>
  <si>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</si>
  <si>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</si>
  <si>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</si>
  <si>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</si>
  <si>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</si>
  <si>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</si>
  <si>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</si>
  <si>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</si>
  <si>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</si>
  <si>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</si>
  <si>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</si>
  <si>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</si>
  <si>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</si>
  <si>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</si>
  <si>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</si>
  <si>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</si>
  <si>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</si>
  <si>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</si>
  <si>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</si>
  <si>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</si>
  <si>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</si>
  <si>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</si>
  <si>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</si>
  <si>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</si>
  <si>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</si>
  <si>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</si>
  <si>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</si>
  <si>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</si>
  <si>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</si>
  <si>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</si>
  <si>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</si>
  <si>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</si>
  <si>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</si>
  <si>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</si>
  <si>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</si>
  <si>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</si>
  <si>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</si>
  <si>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</si>
  <si>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</si>
  <si>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</si>
  <si>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</si>
  <si>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</si>
  <si>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</si>
  <si>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</si>
  <si>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</si>
  <si>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</si>
  <si>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</si>
  <si>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</si>
  <si>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</si>
  <si>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</si>
  <si>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</si>
  <si>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</si>
  <si>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</si>
  <si>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</si>
  <si>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</si>
  <si>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</si>
  <si>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</si>
  <si>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</si>
  <si>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</si>
  <si>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</si>
  <si>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</si>
  <si>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</si>
  <si>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</si>
  <si>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</si>
  <si>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</si>
  <si>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</si>
  <si>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</si>
  <si>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</si>
  <si>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</si>
  <si>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</si>
  <si>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</si>
  <si>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</si>
  <si>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</si>
  <si>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</si>
  <si>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</si>
  <si>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</si>
  <si>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</si>
  <si>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</si>
  <si>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</si>
  <si>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</si>
  <si>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</si>
  <si>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</si>
  <si>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</si>
  <si>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</si>
  <si>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</si>
  <si>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</si>
  <si>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</si>
  <si>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</si>
  <si>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</si>
  <si>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</si>
  <si>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</si>
  <si>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</si>
  <si>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</si>
  <si>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</si>
  <si>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</si>
  <si>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</si>
  <si>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</si>
  <si>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</si>
  <si>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</si>
  <si>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</si>
  <si>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</si>
  <si>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</si>
  <si>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</si>
  <si>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</si>
  <si>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</si>
  <si>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</si>
  <si>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</si>
  <si>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</si>
  <si>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</si>
  <si>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</si>
  <si>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</si>
  <si>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</si>
  <si>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</si>
  <si>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</si>
  <si>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</si>
  <si>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</si>
  <si>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</si>
  <si>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</si>
  <si>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</si>
  <si>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</si>
  <si>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</si>
  <si>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</si>
  <si>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</si>
  <si>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</si>
  <si>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</si>
  <si>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</si>
  <si>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</si>
  <si>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</si>
  <si>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</si>
  <si>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</si>
  <si>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</si>
  <si>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</si>
  <si>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</si>
  <si>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</si>
  <si>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</si>
  <si>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</si>
  <si>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</si>
  <si>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</si>
  <si>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</si>
  <si>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</si>
  <si>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</si>
  <si>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</si>
  <si>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</si>
  <si>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</si>
  <si>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</si>
  <si>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</si>
  <si>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</si>
  <si>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</si>
  <si>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</si>
  <si>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</si>
  <si>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</si>
  <si>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</si>
  <si>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</si>
  <si>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</si>
  <si>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</si>
  <si>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</si>
  <si>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</si>
  <si>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</si>
  <si>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</si>
  <si>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</si>
  <si>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</si>
  <si>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</si>
  <si>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</si>
  <si>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</si>
  <si>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</si>
  <si>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</si>
  <si>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</si>
  <si>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</si>
  <si>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</si>
  <si>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</si>
  <si>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</si>
  <si>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</si>
  <si>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</si>
  <si>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</si>
  <si>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</si>
  <si>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</si>
  <si>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</si>
  <si>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</si>
  <si>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</si>
  <si>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</si>
  <si>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</si>
  <si>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</si>
  <si>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</si>
  <si>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</si>
  <si>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</si>
  <si>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</si>
  <si>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</si>
  <si>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</si>
  <si>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</si>
  <si>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</si>
  <si>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</si>
  <si>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</si>
  <si>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</si>
  <si>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</si>
  <si>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</si>
  <si>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</si>
  <si>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</si>
  <si>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</si>
  <si>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</si>
  <si>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</si>
  <si>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</si>
  <si>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</si>
  <si>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</si>
  <si>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</si>
  <si>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</si>
  <si>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</si>
  <si>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</si>
  <si>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</si>
  <si>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</si>
  <si>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</si>
  <si>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</si>
  <si>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</si>
  <si>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</si>
  <si>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</si>
  <si>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</si>
  <si>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</si>
  <si>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</si>
  <si>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</si>
  <si>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</si>
  <si>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</si>
  <si>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</si>
  <si>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</si>
  <si>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</si>
  <si>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</si>
  <si>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</si>
  <si>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</si>
  <si>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</si>
  <si>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</si>
  <si>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</si>
  <si>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</si>
  <si>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</si>
  <si>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</si>
  <si>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</si>
  <si>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</si>
  <si>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</si>
  <si>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</si>
  <si>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</si>
  <si>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</si>
  <si>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</si>
  <si>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</si>
  <si>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</si>
  <si>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</si>
  <si>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</si>
  <si>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</si>
  <si>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</si>
  <si>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</si>
  <si>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</si>
  <si>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</si>
  <si>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</si>
  <si>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</si>
  <si>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</si>
  <si>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</si>
  <si>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</si>
  <si>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</si>
  <si>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</si>
  <si>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</si>
  <si>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</si>
  <si>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</si>
  <si>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</si>
  <si>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</si>
  <si>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</si>
  <si>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</si>
  <si>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</si>
  <si>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</si>
  <si>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</si>
  <si>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</si>
  <si>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</si>
  <si>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</si>
  <si>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</si>
  <si>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</si>
  <si>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</si>
  <si>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</si>
  <si>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</si>
  <si>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</si>
  <si>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</si>
  <si>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</si>
  <si>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</si>
  <si>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</si>
  <si>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</si>
  <si>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</si>
  <si>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</si>
  <si>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</si>
  <si>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</si>
  <si>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</si>
  <si>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</si>
  <si>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</si>
  <si>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</si>
  <si>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</si>
  <si>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</si>
  <si>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</si>
  <si>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</si>
  <si>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</si>
  <si>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</si>
  <si>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</si>
  <si>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</si>
  <si>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</si>
  <si>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</si>
  <si>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</si>
  <si>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</si>
  <si>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</si>
  <si>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</si>
  <si>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</si>
  <si>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</si>
  <si>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</si>
  <si>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</si>
  <si>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</si>
  <si>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</si>
  <si>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</si>
  <si>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</si>
  <si>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</si>
  <si>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</si>
  <si>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</si>
  <si>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</si>
  <si>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</si>
  <si>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</si>
  <si>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</si>
  <si>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</si>
  <si>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</si>
  <si>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</si>
  <si>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</si>
  <si>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</si>
  <si>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</si>
  <si>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</si>
  <si>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</si>
  <si>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</si>
  <si>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</si>
  <si>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</si>
  <si>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</si>
  <si>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</si>
  <si>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</si>
  <si>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</si>
  <si>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</si>
  <si>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</si>
  <si>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</si>
  <si>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</si>
  <si>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</si>
  <si>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</si>
  <si>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</si>
  <si>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</si>
  <si>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</si>
  <si>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</si>
  <si>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</si>
  <si>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</si>
  <si>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</si>
  <si>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</si>
  <si>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</si>
  <si>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</si>
  <si>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</si>
  <si>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</si>
  <si>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</si>
  <si>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</si>
  <si>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</si>
  <si>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</si>
  <si>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</si>
  <si>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</si>
  <si>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</si>
  <si>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</si>
  <si>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</si>
  <si>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</si>
  <si>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</si>
  <si>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</si>
  <si>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</si>
  <si>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</si>
  <si>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</si>
  <si>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</si>
  <si>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</si>
  <si>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</si>
  <si>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</si>
  <si>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</si>
  <si>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</si>
  <si>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</si>
  <si>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</si>
  <si>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</si>
  <si>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</si>
  <si>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</si>
  <si>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</si>
  <si>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</si>
  <si>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</si>
  <si>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</si>
  <si>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</si>
  <si>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</si>
  <si>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</si>
  <si>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</si>
  <si>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</si>
  <si>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</si>
  <si>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</si>
  <si>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</si>
  <si>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</si>
  <si>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</si>
  <si>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</si>
  <si>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</si>
  <si>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</si>
  <si>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</si>
  <si>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</si>
  <si>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</si>
  <si>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</si>
  <si>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</si>
  <si>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</si>
  <si>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</si>
  <si>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</si>
  <si>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</si>
  <si>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</si>
  <si>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</si>
  <si>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</si>
  <si>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</si>
  <si>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</si>
  <si>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</si>
  <si>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</si>
  <si>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</si>
  <si>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</si>
  <si>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</si>
  <si>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</si>
  <si>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</si>
  <si>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</si>
  <si>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</si>
  <si>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</si>
  <si>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</si>
  <si>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</si>
  <si>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</si>
  <si>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</si>
  <si>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</si>
  <si>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</si>
  <si>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</si>
  <si>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</si>
  <si>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</si>
  <si>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</si>
  <si>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</si>
  <si>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</si>
  <si>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</si>
  <si>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</si>
  <si>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</si>
  <si>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</si>
  <si>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</si>
  <si>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</si>
  <si>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</si>
  <si>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</si>
  <si>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</si>
  <si>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</si>
  <si>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</si>
  <si>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</si>
  <si>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</si>
  <si>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</si>
  <si>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</si>
  <si>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</si>
  <si>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</si>
  <si>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</si>
  <si>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</si>
  <si>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</si>
  <si>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</si>
  <si>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</si>
  <si>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</si>
  <si>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</si>
  <si>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</si>
  <si>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</si>
  <si>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</si>
  <si>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</si>
  <si>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</si>
  <si>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</si>
  <si>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</si>
  <si>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</si>
  <si>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</si>
  <si>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</si>
  <si>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</si>
  <si>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</si>
  <si>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</si>
  <si>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</si>
  <si>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</si>
  <si>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</si>
  <si>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</si>
  <si>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</si>
  <si>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</si>
  <si>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</si>
  <si>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</si>
  <si>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</si>
  <si>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</si>
  <si>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</si>
  <si>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</si>
  <si>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</si>
  <si>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</si>
  <si>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</si>
  <si>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</si>
  <si>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</si>
  <si>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</si>
  <si>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</si>
  <si>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</si>
  <si>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</si>
  <si>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</si>
  <si>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</si>
  <si>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</si>
  <si>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</si>
  <si>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</si>
  <si>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</si>
  <si>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</si>
  <si>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</si>
  <si>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</si>
  <si>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</si>
  <si>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</si>
  <si>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</si>
  <si>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</si>
  <si>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</si>
  <si>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</si>
  <si>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</si>
  <si>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</si>
  <si>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</si>
  <si>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</si>
  <si>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</si>
  <si>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</si>
  <si>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</si>
  <si>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</si>
  <si>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</si>
  <si>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</si>
  <si>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</si>
  <si>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</si>
  <si>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</si>
  <si>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</si>
  <si>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</si>
  <si>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</si>
  <si>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</si>
  <si>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</si>
  <si>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</si>
  <si>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</si>
  <si>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</si>
  <si>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</si>
  <si>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</si>
  <si>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</si>
  <si>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</si>
  <si>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</si>
  <si>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</si>
  <si>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</si>
  <si>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</si>
  <si>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</si>
  <si>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</si>
  <si>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</si>
  <si>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</si>
  <si>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</si>
  <si>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</si>
  <si>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</si>
  <si>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</si>
  <si>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</si>
  <si>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</si>
  <si>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</si>
  <si>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</si>
  <si>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</si>
  <si>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</si>
  <si>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</si>
  <si>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</si>
  <si>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</si>
  <si>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</si>
  <si>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</si>
  <si>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</si>
  <si>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</si>
  <si>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</si>
  <si>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</si>
  <si>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</si>
  <si>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</si>
  <si>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</si>
  <si>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</si>
  <si>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</si>
  <si>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</si>
  <si>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</si>
  <si>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</si>
  <si>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</si>
  <si>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</si>
  <si>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</si>
  <si>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</si>
  <si>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</si>
  <si>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</si>
  <si>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</si>
  <si>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</si>
  <si>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</si>
  <si>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</si>
  <si>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</si>
  <si>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</si>
  <si>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</si>
  <si>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</si>
  <si>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</si>
  <si>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</si>
  <si>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</si>
  <si>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</si>
  <si>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</si>
  <si>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</si>
  <si>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</si>
  <si>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</si>
  <si>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</si>
  <si>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</si>
  <si>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</si>
  <si>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</si>
  <si>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</si>
  <si>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</si>
  <si>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</si>
  <si>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</si>
  <si>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</si>
  <si>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</si>
  <si>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</si>
  <si>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</si>
  <si>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</si>
  <si>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</si>
  <si>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</si>
  <si>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</si>
  <si>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</si>
  <si>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</si>
  <si>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</si>
  <si>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</si>
  <si>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</si>
  <si>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</si>
  <si>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</si>
  <si>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</si>
  <si>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</si>
  <si>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</si>
  <si>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</si>
  <si>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</si>
  <si>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</si>
  <si>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</si>
  <si>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</si>
  <si>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</si>
  <si>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</si>
  <si>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</si>
  <si>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</si>
  <si>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</si>
  <si>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</si>
  <si>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</si>
  <si>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</si>
  <si>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</si>
  <si>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</si>
  <si>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</si>
  <si>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</si>
  <si>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</si>
  <si>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</si>
  <si>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</si>
  <si>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</si>
  <si>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</si>
  <si>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</si>
  <si>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</si>
  <si>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</si>
  <si>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</si>
  <si>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</si>
  <si>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</si>
  <si>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</si>
  <si>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</si>
  <si>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</si>
  <si>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</si>
  <si>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</si>
  <si>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</si>
  <si>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</si>
  <si>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</si>
  <si>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</si>
  <si>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</si>
  <si>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</si>
  <si>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</si>
  <si>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</si>
  <si>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</si>
  <si>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</si>
  <si>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</si>
  <si>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</si>
  <si>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</si>
  <si>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</si>
  <si>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</si>
  <si>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</si>
  <si>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</si>
  <si>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</si>
  <si>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</si>
  <si>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</si>
  <si>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</si>
  <si>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</si>
  <si>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</si>
  <si>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</si>
  <si>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</si>
  <si>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</si>
  <si>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</si>
  <si>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</si>
  <si>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</si>
  <si>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</si>
  <si>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</si>
  <si>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</si>
  <si>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</si>
  <si>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</si>
  <si>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</si>
  <si>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</si>
  <si>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</si>
  <si>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</si>
  <si>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</si>
  <si>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</si>
  <si>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</si>
  <si>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</si>
  <si>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</si>
  <si>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</si>
  <si>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</si>
  <si>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</si>
  <si>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</si>
  <si>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</si>
  <si>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</si>
  <si>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</si>
  <si>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</si>
  <si>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</si>
  <si>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</si>
  <si>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</si>
  <si>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</si>
  <si>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</si>
  <si>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</si>
  <si>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</si>
  <si>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</si>
  <si>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</si>
  <si>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</si>
  <si>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</si>
  <si>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</si>
  <si>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</si>
  <si>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</si>
  <si>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</si>
  <si>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</si>
  <si>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</si>
  <si>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</si>
  <si>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</si>
  <si>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</si>
  <si>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</si>
  <si>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</si>
  <si>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</si>
  <si>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</si>
  <si>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</si>
  <si>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</si>
  <si>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</si>
  <si>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</si>
  <si>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</si>
  <si>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</si>
  <si>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</si>
  <si>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</si>
  <si>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</si>
  <si>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</si>
  <si>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</si>
  <si>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</si>
  <si>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</si>
  <si>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</si>
  <si>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</si>
  <si>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</si>
  <si>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</si>
  <si>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</si>
  <si>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</si>
  <si>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</si>
  <si>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</si>
  <si>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</si>
  <si>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</si>
  <si>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</si>
  <si>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</si>
  <si>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</si>
  <si>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</si>
  <si>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</si>
  <si>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</si>
  <si>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</si>
  <si>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</si>
  <si>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</si>
  <si>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</si>
  <si>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</si>
  <si>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</si>
  <si>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</si>
  <si>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</si>
  <si>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</si>
  <si>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</si>
  <si>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</si>
  <si>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</si>
  <si>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</si>
  <si>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</si>
  <si>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</si>
  <si>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</si>
  <si>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</si>
  <si>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</si>
  <si>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</si>
  <si>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</si>
  <si>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</si>
  <si>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</si>
  <si>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</si>
  <si>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</si>
  <si>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</si>
  <si>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</si>
  <si>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</si>
  <si>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</si>
  <si>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</si>
  <si>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</si>
  <si>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</si>
  <si>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</si>
  <si>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</si>
  <si>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</si>
  <si>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</si>
  <si>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</si>
  <si>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</si>
  <si>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</si>
  <si>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</si>
  <si>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</si>
  <si>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</si>
  <si>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</si>
  <si>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</si>
  <si>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</si>
  <si>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</si>
  <si>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</si>
  <si>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</si>
  <si>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</si>
  <si>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</si>
  <si>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</si>
  <si>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</si>
  <si>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</si>
  <si>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</si>
  <si>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</si>
  <si>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</si>
  <si>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</si>
  <si>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</si>
  <si>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</si>
  <si>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</si>
  <si>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</si>
  <si>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</si>
  <si>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</si>
  <si>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</si>
  <si>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</si>
  <si>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</si>
  <si>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</si>
  <si>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</si>
  <si>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</si>
  <si>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</si>
  <si>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</si>
  <si>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</si>
  <si>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</si>
  <si>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</si>
  <si>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</si>
  <si>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</si>
  <si>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</si>
  <si>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</si>
  <si>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</si>
  <si>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</si>
  <si>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</si>
  <si>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</si>
  <si>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</si>
  <si>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</si>
  <si>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</si>
  <si>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</si>
  <si>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</si>
  <si>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</si>
  <si>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</si>
  <si>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</si>
  <si>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</si>
  <si>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</si>
  <si>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</si>
  <si>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</si>
  <si>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</si>
  <si>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</si>
  <si>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</si>
  <si>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</si>
  <si>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</si>
  <si>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</si>
  <si>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</si>
  <si>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</si>
  <si>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</si>
  <si>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</si>
  <si>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</si>
  <si>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</si>
  <si>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</si>
  <si>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</si>
  <si>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</si>
  <si>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</si>
  <si>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</si>
  <si>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</si>
  <si>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</si>
  <si>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</si>
  <si>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</si>
  <si>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</si>
  <si>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</si>
  <si>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</si>
  <si>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</si>
  <si>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</si>
  <si>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</si>
  <si>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</si>
  <si>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</si>
  <si>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</si>
  <si>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</si>
  <si>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</si>
  <si>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</si>
  <si>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</si>
  <si>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</si>
  <si>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</si>
  <si>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</si>
  <si>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</si>
  <si>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</si>
  <si>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</si>
  <si>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</si>
  <si>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</si>
  <si>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</si>
  <si>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</si>
  <si>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</si>
  <si>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</si>
  <si>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</si>
  <si>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</si>
  <si>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</si>
  <si>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</si>
  <si>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</si>
  <si>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</si>
  <si>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</si>
  <si>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</si>
  <si>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</si>
  <si>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</si>
  <si>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</si>
  <si>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</si>
  <si>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</si>
  <si>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</si>
  <si>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</si>
  <si>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</si>
  <si>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</si>
  <si>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</si>
  <si>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</si>
  <si>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</si>
  <si>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</si>
  <si>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</si>
  <si>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</si>
  <si>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</si>
  <si>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</si>
  <si>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</si>
  <si>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</si>
  <si>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</si>
  <si>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</si>
  <si>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</si>
  <si>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</si>
  <si>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</si>
  <si>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</si>
  <si>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</si>
  <si>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</si>
  <si>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</si>
  <si>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</si>
  <si>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</si>
  <si>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</si>
  <si>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</si>
  <si>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</si>
  <si>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</si>
  <si>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</si>
  <si>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</si>
  <si>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</si>
  <si>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</si>
  <si>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</si>
  <si>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</si>
  <si>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</si>
  <si>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</si>
  <si>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</si>
  <si>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</si>
  <si>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</si>
  <si>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</si>
  <si>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</si>
  <si>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</si>
  <si>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</si>
  <si>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</si>
  <si>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</si>
  <si>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</si>
  <si>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</si>
  <si>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</si>
  <si>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</si>
  <si>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</si>
  <si>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</si>
  <si>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</si>
  <si>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</si>
  <si>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</si>
  <si>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</si>
  <si>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</si>
  <si>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</si>
  <si>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</si>
  <si>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</si>
  <si>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</si>
  <si>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</si>
  <si>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</si>
  <si>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</si>
  <si>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</si>
  <si>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</si>
  <si>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</si>
  <si>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</si>
  <si>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</si>
  <si>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</si>
  <si>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</si>
  <si>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</si>
  <si>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</si>
  <si>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</si>
  <si>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</si>
  <si>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</si>
  <si>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</si>
  <si>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</si>
  <si>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</si>
  <si>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</si>
  <si>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</si>
  <si>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</si>
  <si>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</si>
  <si>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</si>
  <si>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</si>
  <si>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</si>
  <si>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</si>
  <si>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</si>
  <si>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</si>
  <si>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</si>
  <si>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</si>
  <si>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</si>
  <si>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</si>
  <si>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</si>
  <si>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</si>
  <si>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</si>
  <si>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</si>
  <si>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</si>
  <si>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</si>
  <si>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</si>
  <si>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</si>
  <si>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</si>
  <si>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</si>
  <si>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</si>
  <si>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</si>
  <si>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</si>
  <si>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</si>
  <si>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</si>
  <si>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</si>
  <si>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</si>
  <si>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</si>
  <si>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</si>
  <si>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</si>
  <si>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</si>
  <si>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</si>
  <si>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</si>
  <si>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</si>
  <si>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</si>
  <si>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</si>
  <si>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</si>
  <si>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</si>
  <si>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</si>
  <si>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</si>
  <si>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</si>
  <si>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</si>
  <si>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</si>
  <si>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</si>
  <si>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</si>
  <si>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</si>
  <si>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</si>
  <si>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</si>
  <si>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</si>
  <si>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</si>
  <si>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</si>
  <si>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</si>
  <si>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</si>
  <si>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</si>
  <si>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</si>
  <si>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</si>
  <si>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</si>
  <si>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</si>
  <si>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</si>
  <si>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</si>
  <si>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</si>
  <si>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</si>
  <si>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</si>
  <si>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</si>
  <si>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</si>
  <si>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</si>
  <si>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</si>
  <si>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</si>
  <si>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</si>
  <si>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</si>
  <si>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</si>
  <si>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</si>
  <si>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</si>
  <si>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</si>
  <si>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</si>
  <si>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</si>
  <si>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</si>
  <si>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</si>
  <si>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</si>
  <si>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</si>
  <si>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</si>
  <si>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</si>
  <si>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</si>
  <si>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</si>
  <si>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</si>
  <si>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</si>
  <si>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</si>
  <si>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</si>
  <si>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</si>
  <si>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</si>
  <si>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</si>
  <si>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</si>
  <si>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</si>
  <si>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</si>
  <si>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</si>
  <si>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</si>
  <si>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</si>
  <si>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</si>
  <si>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</si>
  <si>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</si>
  <si>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</si>
  <si>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</si>
  <si>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</si>
  <si>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</si>
  <si>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</si>
  <si>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</si>
  <si>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</si>
  <si>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</si>
  <si>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</si>
  <si>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</si>
  <si>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</si>
  <si>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</si>
  <si>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</si>
  <si>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</si>
  <si>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</si>
  <si>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</si>
  <si>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</si>
  <si>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</si>
  <si>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</si>
  <si>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</si>
  <si>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</si>
  <si>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</si>
  <si>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</si>
  <si>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</si>
  <si>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</si>
  <si>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</si>
  <si>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</si>
  <si>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</si>
  <si>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</si>
  <si>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</si>
  <si>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</si>
  <si>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</si>
  <si>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</si>
  <si>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</si>
  <si>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</si>
  <si>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</si>
  <si>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</si>
  <si>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</si>
  <si>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</si>
  <si>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</si>
  <si>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</si>
  <si>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</si>
  <si>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</si>
  <si>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</si>
  <si>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</si>
  <si>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</si>
  <si>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</si>
  <si>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</si>
  <si>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</si>
  <si>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</si>
  <si>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</si>
  <si>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</si>
  <si>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</si>
  <si>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</si>
  <si>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</si>
  <si>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</si>
  <si>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</si>
  <si>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</si>
  <si>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</si>
  <si>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</si>
  <si>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</si>
  <si>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</si>
  <si>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</si>
  <si>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</si>
  <si>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</si>
  <si>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</si>
  <si>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</si>
  <si>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</si>
  <si>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</si>
  <si>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</si>
  <si>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</si>
  <si>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</si>
  <si>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</si>
  <si>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</si>
  <si>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</si>
  <si>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</si>
  <si>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</si>
  <si>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</si>
  <si>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</si>
  <si>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</si>
  <si>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</si>
  <si>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</si>
  <si>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</si>
  <si>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</si>
  <si>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</si>
  <si>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</si>
  <si>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</si>
  <si>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</si>
  <si>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</si>
  <si>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</si>
  <si>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</si>
  <si>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</si>
  <si>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</si>
  <si>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</si>
  <si>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</si>
  <si>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</si>
  <si>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</si>
  <si>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</si>
  <si>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</si>
  <si>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</si>
  <si>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</si>
  <si>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</si>
  <si>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</si>
  <si>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</si>
  <si>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</si>
  <si>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</si>
  <si>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</si>
  <si>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</si>
  <si>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</si>
  <si>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</si>
  <si>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</si>
  <si>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</si>
  <si>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</si>
  <si>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</si>
  <si>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</si>
  <si>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</si>
  <si>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</si>
  <si>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</si>
  <si>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</si>
  <si>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</si>
  <si>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</si>
  <si>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</si>
  <si>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</si>
  <si>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</si>
  <si>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</si>
  <si>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</si>
  <si>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</si>
  <si>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</si>
  <si>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</si>
  <si>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</si>
  <si>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</si>
  <si>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</si>
  <si>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</si>
  <si>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</si>
  <si>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</si>
  <si>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</si>
  <si>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</si>
  <si>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</si>
  <si>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</si>
  <si>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</si>
  <si>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</si>
  <si>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</si>
  <si>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</si>
  <si>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</si>
  <si>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</si>
  <si>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</si>
  <si>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</si>
  <si>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</si>
  <si>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</si>
  <si>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</si>
  <si>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</si>
  <si>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</si>
  <si>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</si>
  <si>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</si>
  <si>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</si>
  <si>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</si>
  <si>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</si>
  <si>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</si>
  <si>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</si>
  <si>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</si>
  <si>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</si>
  <si>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</si>
  <si>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</si>
  <si>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</si>
  <si>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</si>
  <si>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</si>
  <si>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</si>
  <si>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</si>
  <si>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</si>
  <si>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</si>
  <si>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</si>
  <si>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</si>
  <si>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</si>
  <si>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</si>
  <si>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</si>
  <si>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</si>
  <si>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</si>
  <si>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</si>
  <si>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</si>
  <si>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</si>
  <si>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</si>
  <si>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</si>
  <si>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</si>
  <si>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</si>
  <si>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</si>
  <si>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</si>
  <si>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</si>
  <si>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</si>
  <si>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</si>
  <si>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</si>
  <si>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</si>
  <si>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</si>
  <si>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</si>
  <si>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</si>
  <si>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</si>
  <si>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</si>
  <si>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</si>
  <si>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</si>
  <si>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</si>
  <si>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</si>
  <si>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</si>
  <si>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</si>
  <si>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</si>
  <si>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</si>
  <si>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</si>
  <si>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</si>
  <si>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</si>
  <si>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</si>
  <si>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</si>
  <si>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</si>
  <si>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</si>
  <si>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</si>
  <si>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</si>
  <si>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</si>
  <si>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</si>
  <si>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</si>
  <si>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</si>
  <si>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</si>
  <si>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</si>
  <si>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</si>
  <si>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</si>
  <si>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</si>
  <si>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</si>
  <si>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</si>
  <si>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</si>
  <si>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</si>
  <si>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</si>
  <si>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</si>
  <si>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</si>
  <si>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</si>
  <si>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</si>
  <si>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</si>
  <si>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</si>
  <si>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</si>
  <si>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</si>
  <si>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</si>
  <si>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</si>
  <si>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</si>
  <si>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</si>
  <si>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</si>
  <si>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</si>
  <si>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</si>
  <si>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</si>
  <si>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</si>
  <si>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</si>
  <si>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</si>
  <si>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</si>
  <si>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</si>
  <si>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</si>
  <si>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</si>
  <si>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</si>
  <si>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</si>
  <si>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</si>
  <si>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</si>
  <si>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</si>
  <si>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</si>
  <si>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</si>
  <si>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</si>
  <si>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</si>
  <si>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</si>
  <si>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</si>
  <si>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</si>
  <si>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</si>
  <si>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</si>
  <si>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</si>
  <si>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</si>
  <si>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</si>
  <si>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</si>
  <si>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</si>
  <si>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</si>
  <si>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</si>
  <si>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</si>
  <si>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</si>
  <si>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</si>
  <si>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</si>
  <si>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</si>
  <si>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</si>
  <si>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</si>
  <si>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</si>
  <si>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</si>
  <si>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</si>
  <si>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</si>
  <si>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</si>
  <si>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</si>
  <si>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</si>
  <si>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</si>
  <si>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</si>
  <si>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</si>
  <si>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</si>
  <si>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</si>
  <si>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</si>
  <si>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</si>
  <si>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</si>
  <si>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</si>
  <si>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</si>
  <si>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</si>
  <si>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</si>
  <si>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</si>
  <si>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</si>
  <si>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</si>
  <si>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</si>
  <si>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</si>
  <si>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</si>
  <si>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</si>
  <si>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</si>
  <si>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</si>
  <si>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</si>
  <si>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</si>
  <si>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</si>
  <si>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</si>
  <si>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</si>
  <si>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</si>
  <si>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</si>
  <si>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</si>
  <si>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</si>
  <si>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</si>
  <si>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</si>
  <si>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</si>
  <si>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</si>
  <si>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</si>
  <si>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</si>
  <si>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</si>
  <si>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</si>
  <si>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</si>
  <si>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</si>
  <si>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</si>
  <si>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</si>
  <si>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</si>
  <si>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</si>
  <si>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</si>
  <si>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</si>
  <si>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</si>
  <si>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</si>
  <si>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</si>
  <si>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</si>
  <si>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</si>
  <si>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</si>
  <si>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</si>
  <si>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</si>
  <si>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</si>
  <si>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</si>
  <si>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</si>
  <si>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</si>
  <si>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</si>
  <si>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</si>
  <si>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</si>
  <si>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</si>
  <si>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</si>
  <si>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</si>
  <si>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</si>
  <si>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</si>
  <si>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</si>
  <si>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</si>
  <si>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</si>
  <si>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</si>
  <si>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</si>
  <si>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</si>
  <si>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</si>
  <si>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</si>
  <si>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</si>
  <si>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</si>
  <si>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</si>
  <si>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</si>
  <si>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</si>
  <si>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</si>
  <si>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</si>
  <si>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</si>
  <si>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</si>
  <si>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</si>
  <si>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</si>
  <si>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</si>
  <si>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</si>
  <si>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</si>
  <si>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</si>
  <si>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</si>
  <si>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</si>
  <si>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</si>
  <si>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</si>
  <si>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</si>
  <si>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</si>
  <si>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</si>
  <si>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</si>
  <si>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</si>
  <si>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</si>
  <si>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</si>
  <si>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</si>
  <si>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</si>
  <si>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</si>
  <si>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</si>
  <si>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</si>
  <si>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</si>
  <si>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</si>
  <si>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</si>
  <si>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</si>
  <si>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</si>
  <si>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</si>
  <si>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</si>
  <si>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</si>
  <si>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</si>
  <si>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</si>
  <si>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</si>
  <si>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</si>
  <si>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</si>
  <si>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</si>
  <si>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</si>
  <si>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</si>
  <si>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</si>
  <si>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</si>
  <si>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</si>
  <si>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</si>
  <si>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</si>
  <si>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</si>
  <si>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</si>
  <si>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</si>
  <si>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</si>
  <si>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</si>
  <si>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</si>
  <si>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</si>
  <si>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</si>
  <si>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</si>
  <si>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</si>
  <si>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</si>
  <si>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</si>
  <si>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</si>
  <si>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</si>
  <si>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</si>
  <si>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</si>
  <si>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</si>
  <si>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</si>
  <si>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</si>
  <si>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</si>
  <si>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</si>
  <si>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</si>
  <si>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</si>
  <si>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</si>
  <si>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</si>
  <si>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</si>
  <si>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</si>
  <si>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</si>
  <si>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</si>
  <si>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</si>
  <si>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</si>
  <si>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</si>
  <si>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</si>
  <si>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</si>
  <si>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</si>
  <si>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</si>
  <si>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</si>
  <si>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</si>
  <si>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</si>
  <si>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</si>
  <si>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</si>
  <si>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</si>
  <si>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</si>
  <si>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</si>
  <si>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</si>
  <si>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</si>
  <si>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</si>
  <si>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</si>
  <si>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</si>
  <si>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</si>
  <si>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</si>
  <si>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</si>
  <si>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</si>
  <si>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</si>
  <si>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</si>
  <si>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</si>
  <si>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</si>
  <si>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</si>
  <si>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</si>
  <si>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</si>
  <si>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</si>
  <si>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</si>
  <si>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</si>
  <si>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</si>
  <si>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</si>
  <si>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</si>
  <si>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</si>
  <si>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</si>
  <si>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</si>
  <si>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</si>
  <si>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</si>
  <si>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</si>
  <si>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</si>
  <si>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</si>
  <si>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</si>
  <si>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</si>
  <si>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</si>
  <si>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</si>
  <si>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</si>
  <si>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</si>
  <si>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</si>
  <si>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</si>
  <si>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</si>
  <si>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</si>
  <si>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</si>
  <si>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</si>
  <si>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</si>
  <si>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</si>
  <si>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</si>
  <si>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</si>
  <si>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</si>
  <si>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</si>
  <si>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</si>
  <si>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</si>
  <si>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</si>
  <si>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</si>
  <si>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</si>
  <si>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</si>
  <si>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</si>
  <si>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</si>
  <si>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</si>
  <si>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</si>
  <si>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</si>
  <si>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</si>
  <si>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</si>
  <si>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</si>
  <si>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</si>
  <si>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</si>
  <si>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</si>
  <si>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</si>
  <si>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</si>
  <si>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</si>
  <si>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</si>
  <si>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</si>
  <si>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</si>
  <si>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</si>
  <si>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</si>
  <si>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</si>
  <si>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</si>
  <si>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</si>
  <si>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</si>
  <si>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</si>
  <si>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</si>
  <si>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</si>
  <si>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</si>
  <si>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</si>
  <si>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</si>
  <si>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</si>
  <si>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</si>
  <si>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</si>
  <si>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</si>
  <si>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</si>
  <si>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</si>
  <si>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</si>
  <si>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</si>
  <si>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</si>
  <si>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</si>
  <si>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</si>
  <si>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</si>
  <si>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</si>
  <si>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</si>
  <si>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</si>
  <si>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</si>
  <si>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</si>
  <si>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</si>
  <si>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</si>
  <si>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</si>
  <si>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</si>
  <si>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</si>
  <si>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</si>
  <si>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</si>
  <si>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</si>
  <si>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</si>
  <si>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</si>
  <si>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</si>
  <si>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</si>
  <si>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</si>
  <si>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</si>
  <si>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</si>
  <si>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</si>
  <si>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</si>
  <si>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</si>
  <si>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</si>
  <si>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</si>
  <si>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</si>
  <si>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</si>
  <si>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</si>
  <si>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</si>
  <si>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</si>
  <si>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</si>
  <si>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</si>
  <si>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</si>
  <si>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</si>
  <si>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</si>
  <si>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</si>
  <si>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</si>
  <si>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</si>
  <si>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</si>
  <si>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</si>
  <si>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</si>
  <si>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</si>
  <si>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</si>
  <si>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</si>
  <si>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</si>
  <si>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</si>
  <si>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</si>
  <si>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</si>
  <si>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</si>
  <si>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</si>
  <si>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</si>
  <si>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</si>
  <si>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</si>
  <si>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</si>
  <si>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</si>
  <si>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</si>
  <si>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</si>
  <si>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</si>
  <si>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</si>
  <si>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</si>
  <si>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</si>
  <si>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</si>
  <si>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</si>
  <si>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</si>
  <si>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</si>
  <si>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</si>
  <si>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</si>
  <si>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</si>
  <si>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</si>
  <si>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</si>
  <si>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</si>
  <si>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</si>
  <si>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</si>
  <si>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</si>
  <si>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</si>
  <si>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</si>
  <si>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</si>
  <si>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</si>
  <si>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</si>
  <si>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</si>
  <si>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</si>
  <si>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</si>
  <si>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</si>
  <si>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</si>
  <si>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</si>
  <si>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</si>
  <si>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</si>
  <si>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</si>
  <si>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</si>
  <si>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</si>
  <si>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</si>
  <si>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</si>
  <si>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</si>
  <si>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</si>
  <si>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</si>
  <si>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</si>
  <si>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</si>
  <si>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</si>
  <si>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</si>
  <si>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</si>
  <si>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</si>
  <si>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</si>
  <si>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</si>
  <si>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</si>
  <si>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</si>
  <si>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</si>
  <si>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</si>
  <si>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</si>
  <si>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</si>
  <si>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</si>
  <si>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</si>
  <si>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</si>
  <si>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</si>
  <si>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</si>
  <si>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</si>
  <si>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</si>
  <si>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</si>
  <si>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</si>
  <si>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</si>
  <si>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</si>
  <si>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</si>
  <si>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</si>
  <si>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</si>
  <si>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</si>
  <si>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</si>
  <si>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</si>
  <si>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</si>
  <si>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</si>
  <si>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</si>
  <si>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</si>
  <si>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</si>
  <si>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</si>
  <si>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</si>
  <si>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</si>
  <si>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</si>
  <si>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</si>
  <si>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</si>
  <si>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</si>
  <si>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</si>
  <si>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</si>
  <si>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</si>
  <si>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</si>
  <si>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</si>
  <si>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</si>
  <si>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</si>
  <si>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</si>
  <si>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</si>
  <si>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</si>
  <si>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</si>
  <si>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</si>
  <si>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</si>
  <si>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</si>
  <si>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</si>
  <si>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</si>
  <si>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</si>
  <si>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</si>
  <si>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</si>
  <si>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</si>
  <si>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</si>
  <si>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</si>
  <si>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</si>
  <si>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</si>
  <si>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</si>
  <si>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</si>
  <si>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</si>
  <si>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</si>
  <si>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</si>
  <si>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</si>
  <si>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</si>
  <si>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</si>
  <si>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</si>
  <si>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</si>
  <si>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</si>
  <si>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</si>
  <si>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</si>
  <si>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</si>
  <si>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</si>
  <si>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</si>
  <si>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</si>
  <si>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</si>
  <si>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</si>
  <si>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</si>
  <si>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</si>
  <si>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</si>
  <si>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</si>
  <si>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</si>
  <si>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</si>
  <si>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</si>
  <si>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</si>
  <si>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</si>
  <si>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</si>
  <si>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</si>
  <si>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</si>
  <si>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</si>
  <si>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</si>
  <si>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</si>
  <si>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</si>
  <si>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</si>
  <si>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</si>
  <si>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</si>
  <si>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</si>
  <si>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</si>
  <si>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</si>
  <si>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</si>
  <si>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</si>
  <si>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</si>
  <si>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</si>
  <si>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</si>
  <si>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</si>
  <si>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</si>
  <si>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</si>
  <si>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</si>
  <si>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</si>
  <si>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</si>
  <si>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</si>
  <si>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</si>
  <si>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</si>
  <si>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</si>
  <si>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</si>
  <si>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</si>
  <si>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</si>
  <si>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</si>
  <si>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</si>
  <si>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</si>
  <si>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</si>
  <si>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</si>
  <si>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</si>
  <si>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</si>
  <si>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</si>
  <si>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</si>
  <si>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</si>
  <si>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</si>
  <si>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</si>
  <si>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</si>
  <si>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</si>
  <si>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</si>
  <si>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</si>
  <si>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</si>
  <si>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</si>
  <si>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</si>
  <si>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</si>
  <si>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</si>
  <si>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</si>
  <si>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</si>
  <si>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</si>
  <si>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</si>
  <si>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</si>
  <si>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</si>
  <si>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</si>
  <si>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</si>
  <si>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</si>
  <si>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</si>
  <si>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</si>
  <si>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</si>
  <si>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</si>
  <si>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</si>
  <si>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</si>
  <si>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</si>
  <si>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</si>
  <si>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</si>
  <si>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</si>
  <si>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</si>
  <si>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</si>
  <si>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</si>
  <si>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</si>
  <si>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</si>
  <si>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</si>
  <si>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</si>
  <si>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</si>
  <si>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</si>
  <si>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</si>
  <si>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</si>
  <si>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</si>
  <si>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</si>
  <si>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</si>
  <si>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</si>
  <si>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</si>
  <si>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</si>
  <si>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</si>
  <si>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</si>
  <si>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</si>
  <si>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</si>
  <si>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</si>
  <si>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</si>
  <si>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</si>
  <si>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</si>
  <si>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</si>
  <si>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</si>
  <si>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</si>
  <si>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</si>
  <si>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</si>
  <si>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</si>
  <si>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</si>
  <si>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</si>
  <si>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</si>
  <si>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</si>
  <si>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</si>
  <si>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</si>
  <si>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</si>
  <si>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</si>
  <si>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</si>
  <si>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</si>
  <si>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</si>
  <si>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</si>
  <si>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</si>
  <si>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</si>
  <si>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</si>
  <si>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</si>
  <si>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</si>
  <si>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</si>
  <si>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</si>
  <si>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</si>
  <si>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</si>
  <si>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</si>
  <si>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</si>
  <si>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</si>
  <si>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</si>
  <si>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</si>
  <si>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</si>
  <si>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</si>
  <si>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</si>
  <si>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</si>
  <si>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</si>
  <si>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</si>
  <si>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</si>
  <si>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</si>
  <si>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</si>
  <si>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</si>
  <si>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</si>
  <si>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</si>
  <si>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</si>
  <si>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</si>
  <si>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</si>
  <si>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</si>
  <si>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</si>
  <si>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</si>
  <si>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</si>
  <si>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</si>
  <si>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</si>
  <si>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</si>
  <si>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</si>
  <si>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</si>
  <si>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</si>
  <si>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</si>
  <si>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</si>
  <si>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</si>
  <si>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</si>
  <si>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</si>
  <si>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</si>
  <si>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</si>
  <si>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</si>
  <si>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</si>
  <si>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</si>
  <si>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</si>
  <si>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</si>
  <si>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</si>
  <si>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</si>
  <si>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</si>
  <si>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</si>
  <si>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</si>
  <si>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</si>
  <si>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</si>
  <si>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</si>
  <si>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</si>
  <si>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</si>
  <si>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</si>
  <si>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</si>
  <si>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</si>
  <si>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</si>
  <si>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</si>
  <si>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</si>
  <si>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</si>
  <si>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</si>
  <si>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</si>
  <si>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</si>
  <si>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</si>
  <si>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</si>
  <si>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</si>
  <si>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</si>
  <si>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</si>
  <si>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</si>
  <si>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</si>
  <si>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</si>
  <si>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</si>
  <si>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</si>
  <si>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</si>
  <si>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</si>
  <si>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</si>
  <si>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</si>
  <si>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</si>
  <si>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</si>
  <si>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</si>
  <si>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</si>
  <si>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</si>
  <si>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</si>
  <si>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</si>
  <si>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</si>
  <si>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</si>
  <si>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</si>
  <si>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</si>
  <si>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</si>
  <si>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</si>
  <si>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</si>
  <si>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</si>
  <si>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</si>
  <si>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</si>
  <si>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</si>
  <si>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</si>
  <si>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</si>
  <si>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</si>
  <si>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</si>
  <si>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</si>
  <si>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</si>
  <si>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</si>
  <si>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</si>
  <si>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</si>
  <si>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</si>
  <si>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</si>
  <si>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</si>
  <si>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</si>
  <si>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</si>
  <si>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</si>
  <si>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</si>
  <si>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</si>
  <si>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</si>
  <si>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</si>
  <si>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</si>
  <si>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</si>
  <si>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</si>
  <si>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</si>
  <si>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</si>
  <si>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</si>
  <si>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</si>
  <si>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</si>
  <si>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</si>
  <si>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</si>
  <si>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</si>
  <si>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</si>
  <si>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</si>
  <si>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</si>
  <si>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</si>
  <si>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</si>
  <si>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</si>
  <si>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</si>
  <si>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</si>
  <si>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</si>
  <si>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</si>
  <si>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</si>
  <si>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</si>
  <si>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</si>
  <si>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</si>
  <si>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</si>
  <si>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</si>
  <si>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</si>
  <si>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</si>
  <si>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</si>
  <si>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</si>
  <si>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</si>
  <si>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</si>
  <si>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</si>
  <si>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</si>
  <si>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</si>
  <si>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</si>
  <si>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</si>
  <si>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</si>
  <si>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</si>
  <si>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</si>
  <si>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</si>
  <si>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</si>
  <si>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</si>
  <si>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</si>
  <si>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</si>
  <si>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</si>
  <si>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</si>
  <si>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</si>
  <si>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</si>
  <si>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</si>
  <si>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</si>
  <si>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</si>
  <si>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</si>
  <si>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</si>
  <si>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</si>
  <si>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</si>
  <si>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</si>
  <si>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</si>
  <si>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</si>
  <si>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</si>
  <si>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</si>
  <si>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</si>
  <si>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</si>
  <si>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</si>
  <si>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</si>
  <si>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</si>
  <si>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</si>
  <si>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</si>
  <si>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</si>
  <si>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</si>
  <si>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</si>
  <si>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</si>
  <si>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</si>
  <si>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</si>
  <si>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</si>
  <si>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</si>
  <si>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</si>
  <si>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</si>
  <si>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</si>
  <si>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</si>
  <si>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</si>
  <si>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</si>
  <si>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</si>
  <si>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</si>
  <si>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</si>
  <si>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</si>
  <si>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</si>
  <si>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</si>
  <si>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</si>
  <si>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</si>
  <si>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</si>
  <si>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</si>
  <si>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</si>
  <si>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</si>
  <si>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</si>
  <si>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</si>
  <si>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</si>
  <si>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</si>
  <si>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</si>
  <si>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</si>
  <si>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</si>
  <si>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</si>
  <si>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</si>
  <si>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</si>
  <si>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</si>
  <si>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</si>
  <si>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</si>
  <si>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</si>
  <si>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</si>
  <si>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</si>
  <si>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</si>
  <si>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</si>
  <si>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</si>
  <si>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</si>
  <si>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</si>
  <si>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</si>
  <si>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</si>
  <si>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</si>
  <si>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</si>
  <si>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</si>
  <si>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</si>
  <si>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</si>
  <si>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</si>
  <si>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</si>
  <si>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</si>
  <si>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</si>
  <si>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</si>
  <si>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</si>
  <si>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</si>
  <si>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</si>
  <si>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</si>
  <si>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</si>
  <si>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</si>
  <si>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</si>
  <si>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</si>
  <si>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</si>
  <si>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</si>
  <si>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</si>
  <si>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</si>
  <si>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</si>
  <si>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</si>
  <si>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</si>
  <si>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</si>
  <si>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</si>
  <si>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</si>
  <si>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</si>
  <si>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</si>
  <si>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</si>
  <si>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</si>
  <si>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</si>
  <si>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</si>
  <si>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</si>
  <si>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</si>
  <si>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</si>
  <si>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</si>
  <si>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</si>
  <si>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</si>
  <si>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</si>
  <si>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</si>
  <si>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</si>
  <si>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</si>
  <si>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</si>
  <si>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</si>
  <si>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</si>
  <si>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</si>
  <si>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</si>
  <si>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</si>
  <si>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</si>
  <si>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</si>
  <si>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</si>
  <si>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</si>
  <si>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</si>
  <si>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</si>
  <si>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</si>
  <si>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</si>
  <si>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</si>
  <si>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</si>
  <si>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</si>
  <si>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</si>
  <si>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</si>
  <si>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</si>
  <si>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</si>
  <si>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</si>
  <si>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</si>
  <si>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</si>
  <si>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</si>
  <si>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</si>
  <si>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</si>
  <si>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</si>
  <si>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</si>
  <si>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</si>
  <si>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</si>
  <si>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</si>
  <si>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</si>
  <si>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</si>
  <si>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</si>
  <si>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</si>
  <si>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</si>
  <si>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</si>
  <si>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</si>
  <si>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</si>
  <si>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</si>
  <si>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</si>
  <si>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</si>
  <si>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</si>
  <si>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</si>
  <si>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</si>
  <si>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</si>
  <si>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</si>
  <si>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</si>
  <si>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</si>
  <si>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</si>
  <si>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</si>
  <si>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</si>
  <si>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</si>
  <si>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</si>
  <si>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</si>
  <si>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</si>
  <si>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</si>
  <si>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</si>
  <si>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</si>
  <si>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</si>
  <si>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</si>
  <si>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</si>
  <si>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</si>
  <si>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</si>
  <si>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</si>
  <si>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</si>
  <si>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</si>
  <si>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</si>
  <si>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</si>
  <si>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</si>
  <si>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</si>
  <si>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</si>
  <si>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</si>
  <si>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</si>
  <si>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</si>
  <si>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</si>
  <si>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</si>
  <si>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</si>
  <si>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</si>
  <si>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</si>
  <si>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</si>
  <si>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</si>
  <si>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</si>
  <si>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</si>
  <si>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</si>
  <si>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</si>
  <si>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</si>
  <si>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</si>
  <si>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</si>
  <si>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</si>
  <si>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</si>
  <si>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</si>
  <si>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</si>
  <si>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</si>
  <si>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</si>
  <si>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</si>
  <si>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</si>
  <si>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</si>
  <si>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</si>
  <si>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</si>
  <si>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</si>
  <si>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</si>
  <si>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</si>
  <si>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</si>
  <si>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</si>
  <si>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</si>
  <si>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</si>
  <si>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</si>
  <si>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</si>
  <si>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</si>
  <si>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</si>
  <si>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</si>
  <si>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</si>
  <si>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</si>
  <si>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</si>
  <si>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</si>
  <si>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</si>
  <si>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</si>
  <si>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</si>
  <si>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</si>
  <si>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</si>
  <si>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</si>
  <si>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</si>
  <si>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</si>
  <si>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</si>
  <si>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</si>
  <si>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</si>
  <si>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</si>
  <si>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</si>
  <si>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</si>
  <si>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</si>
  <si>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</si>
  <si>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</si>
  <si>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</si>
  <si>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</si>
  <si>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</si>
  <si>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</si>
  <si>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</si>
  <si>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</si>
  <si>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</si>
  <si>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</si>
  <si>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</si>
  <si>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</si>
  <si>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</si>
  <si>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</si>
  <si>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</si>
  <si>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</si>
  <si>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</si>
  <si>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</si>
  <si>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</si>
  <si>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</si>
  <si>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</si>
  <si>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</si>
  <si>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</si>
  <si>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</si>
  <si>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</si>
  <si>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</si>
  <si>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</si>
  <si>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</si>
  <si>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</si>
  <si>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</si>
  <si>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</si>
  <si>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</si>
  <si>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</si>
  <si>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</si>
  <si>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</si>
  <si>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</si>
  <si>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</si>
  <si>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</si>
  <si>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</si>
  <si>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</si>
  <si>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</si>
  <si>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</si>
  <si>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</si>
  <si>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</si>
  <si>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</si>
  <si>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</si>
  <si>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</si>
  <si>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</si>
  <si>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</si>
  <si>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</si>
  <si>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</si>
  <si>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</si>
  <si>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</si>
  <si>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</si>
  <si>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</si>
  <si>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</si>
  <si>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</si>
  <si>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</si>
  <si>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</si>
  <si>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</si>
  <si>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</si>
  <si>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</si>
  <si>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</si>
  <si>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</si>
  <si>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</si>
  <si>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</si>
  <si>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</si>
  <si>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</si>
  <si>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</si>
  <si>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</si>
  <si>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</si>
  <si>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</si>
  <si>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</si>
  <si>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</si>
  <si>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</si>
  <si>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</si>
  <si>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</si>
  <si>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</si>
  <si>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</si>
  <si>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</si>
  <si>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</si>
  <si>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</si>
  <si>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</si>
  <si>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</si>
  <si>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</si>
  <si>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</si>
  <si>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</si>
  <si>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</si>
  <si>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</si>
  <si>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</si>
  <si>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</si>
  <si>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</si>
  <si>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</si>
  <si>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</si>
  <si>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</si>
  <si>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</si>
  <si>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</si>
  <si>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</si>
  <si>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</si>
  <si>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</si>
  <si>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</si>
  <si>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</si>
  <si>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</si>
  <si>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</si>
  <si>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</si>
  <si>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</si>
  <si>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</si>
  <si>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</si>
  <si>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</si>
  <si>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</si>
  <si>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</si>
  <si>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</si>
  <si>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</si>
  <si>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</si>
  <si>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</si>
  <si>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</si>
  <si>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</si>
  <si>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</si>
  <si>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</si>
  <si>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</si>
  <si>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</si>
  <si>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</si>
  <si>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</si>
  <si>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</si>
  <si>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</si>
  <si>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</si>
  <si>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</si>
  <si>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</si>
  <si>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</si>
  <si>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</si>
  <si>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</si>
  <si>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</si>
  <si>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</si>
  <si>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</si>
  <si>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</si>
  <si>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</si>
  <si>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</si>
  <si>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</si>
  <si>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</si>
  <si>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</si>
  <si>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</si>
  <si>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</si>
  <si>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</si>
  <si>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</si>
  <si>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</si>
  <si>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</si>
  <si>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</si>
  <si>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</si>
  <si>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</si>
  <si>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</si>
  <si>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</si>
  <si>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</si>
  <si>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</si>
  <si>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</si>
  <si>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</si>
  <si>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</si>
  <si>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</si>
  <si>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</si>
  <si>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</si>
  <si>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</si>
  <si>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</si>
  <si>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</si>
  <si>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</si>
  <si>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</si>
  <si>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</si>
  <si>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</si>
  <si>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</si>
  <si>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</si>
  <si>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</si>
  <si>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</si>
  <si>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</si>
  <si>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</si>
  <si>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</si>
  <si>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</si>
  <si>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</si>
  <si>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</si>
  <si>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</si>
  <si>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</si>
  <si>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</si>
  <si>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</si>
  <si>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</si>
  <si>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</si>
  <si>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</si>
  <si>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</si>
  <si>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</si>
  <si>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</si>
  <si>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</si>
  <si>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</si>
  <si>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</si>
  <si>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</si>
  <si>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</si>
  <si>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</si>
  <si>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</si>
  <si>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</si>
  <si>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</si>
  <si>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</si>
  <si>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</si>
  <si>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</si>
  <si>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</si>
  <si>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</si>
  <si>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</si>
  <si>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</si>
  <si>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</si>
  <si>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</si>
  <si>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</si>
  <si>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</si>
  <si>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</si>
  <si>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</si>
  <si>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</si>
  <si>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</si>
  <si>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</si>
  <si>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</si>
  <si>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</si>
  <si>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</si>
  <si>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</si>
  <si>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</si>
  <si>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</si>
  <si>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</si>
  <si>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</si>
  <si>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</si>
  <si>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</si>
  <si>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</si>
  <si>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</si>
  <si>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</si>
  <si>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</si>
  <si>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</si>
  <si>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</si>
  <si>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</si>
  <si>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</si>
  <si>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</si>
  <si>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</si>
  <si>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</si>
  <si>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</si>
  <si>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</si>
  <si>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</si>
  <si>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</si>
  <si>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</si>
  <si>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</si>
  <si>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</si>
  <si>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</si>
  <si>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</si>
  <si>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</si>
  <si>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</si>
  <si>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</si>
  <si>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</si>
  <si>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</si>
  <si>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</si>
  <si>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</si>
  <si>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</si>
  <si>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</si>
  <si>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</si>
  <si>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</si>
  <si>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</si>
  <si>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</si>
  <si>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</si>
  <si>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</si>
  <si>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</si>
  <si>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</si>
  <si>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</si>
  <si>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</si>
  <si>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</si>
  <si>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</si>
  <si>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</si>
  <si>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</si>
  <si>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</si>
  <si>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</si>
  <si>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</si>
  <si>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</si>
  <si>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</si>
  <si>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</si>
  <si>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</si>
  <si>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</si>
  <si>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</si>
  <si>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</si>
  <si>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</si>
  <si>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</si>
  <si>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</si>
  <si>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</si>
  <si>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</si>
  <si>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</si>
  <si>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</si>
  <si>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</si>
  <si>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</si>
  <si>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</si>
  <si>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</si>
  <si>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</si>
  <si>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</si>
  <si>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</si>
  <si>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</si>
  <si>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</si>
  <si>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</si>
  <si>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</si>
  <si>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</si>
  <si>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</si>
  <si>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</si>
  <si>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</si>
  <si>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</si>
  <si>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</si>
  <si>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</si>
  <si>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</si>
  <si>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</si>
  <si>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</si>
  <si>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</si>
  <si>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</si>
  <si>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</si>
  <si>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</si>
  <si>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</si>
  <si>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</si>
  <si>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</si>
  <si>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</si>
  <si>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</si>
  <si>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</si>
  <si>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</si>
  <si>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</si>
  <si>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</si>
  <si>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</si>
  <si>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</si>
  <si>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</si>
  <si>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</si>
  <si>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</si>
  <si>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</si>
  <si>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</si>
  <si>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</si>
  <si>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</si>
  <si>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</si>
  <si>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</si>
  <si>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</si>
  <si>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</si>
  <si>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</si>
  <si>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</si>
  <si>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</si>
  <si>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</si>
  <si>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</si>
  <si>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</si>
  <si>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</si>
  <si>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</si>
  <si>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</si>
  <si>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</si>
  <si>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</si>
  <si>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</si>
  <si>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</si>
  <si>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</si>
  <si>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</si>
  <si>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</si>
  <si>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</si>
  <si>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</si>
  <si>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</si>
  <si>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</si>
  <si>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</si>
  <si>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</si>
  <si>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</si>
  <si>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</si>
  <si>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</si>
  <si>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</si>
  <si>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</si>
  <si>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</si>
  <si>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</si>
  <si>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</si>
  <si>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</si>
  <si>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</si>
  <si>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</si>
  <si>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</si>
  <si>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</si>
  <si>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</si>
  <si>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</si>
  <si>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</si>
  <si>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</si>
  <si>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</si>
  <si>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</si>
  <si>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</si>
  <si>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</si>
  <si>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</si>
  <si>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</si>
  <si>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</si>
  <si>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</si>
  <si>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</si>
  <si>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</si>
  <si>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</si>
  <si>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</si>
  <si>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</si>
  <si>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</si>
  <si>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</si>
  <si>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</si>
  <si>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</si>
  <si>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</si>
  <si>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</si>
  <si>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</si>
  <si>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</si>
  <si>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</si>
  <si>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</si>
  <si>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</si>
  <si>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</si>
  <si>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</si>
  <si>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</si>
  <si>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</si>
  <si>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</si>
  <si>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</si>
  <si>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</si>
  <si>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</si>
  <si>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</si>
  <si>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</si>
  <si>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</si>
  <si>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</si>
  <si>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</si>
  <si>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</si>
  <si>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</si>
  <si>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</si>
  <si>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</si>
  <si>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</si>
  <si>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</si>
  <si>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</si>
  <si>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</si>
  <si>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</si>
  <si>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</si>
  <si>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</si>
  <si>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</si>
  <si>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</si>
  <si>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</si>
  <si>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</si>
  <si>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</si>
  <si>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</si>
  <si>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</si>
  <si>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</si>
  <si>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</si>
  <si>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</si>
  <si>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</si>
  <si>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</si>
  <si>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</si>
  <si>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</si>
  <si>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</si>
  <si>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</si>
  <si>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</si>
  <si>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</si>
  <si>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</si>
  <si>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</si>
  <si>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</si>
  <si>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</si>
  <si>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</si>
  <si>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</si>
  <si>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</si>
  <si>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</si>
  <si>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</si>
  <si>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</si>
  <si>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</si>
  <si>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</si>
  <si>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</si>
  <si>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</si>
  <si>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</si>
  <si>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</si>
  <si>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</si>
  <si>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</si>
  <si>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</si>
  <si>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</si>
  <si>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</si>
  <si>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</si>
  <si>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</si>
  <si>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</si>
  <si>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</si>
  <si>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</si>
  <si>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</si>
  <si>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</si>
  <si>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</si>
  <si>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</si>
  <si>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</si>
  <si>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</si>
  <si>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</si>
  <si>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</si>
  <si>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</si>
  <si>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</si>
  <si>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</si>
  <si>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</si>
  <si>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</si>
  <si>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</si>
  <si>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</si>
  <si>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</si>
  <si>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</si>
  <si>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</si>
  <si>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</si>
  <si>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</si>
  <si>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</si>
  <si>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</si>
  <si>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</si>
  <si>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</si>
  <si>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</si>
  <si>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</si>
  <si>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</si>
  <si>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</si>
  <si>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</si>
  <si>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</si>
  <si>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</si>
  <si>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</si>
  <si>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</si>
  <si>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</si>
  <si>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</si>
  <si>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</si>
  <si>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</si>
  <si>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</si>
  <si>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</si>
  <si>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</si>
  <si>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</si>
  <si>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</si>
  <si>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</si>
  <si>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</si>
  <si>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</si>
  <si>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</si>
  <si>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</si>
  <si>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</si>
  <si>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</si>
  <si>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</si>
  <si>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</si>
  <si>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</si>
  <si>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</si>
  <si>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</si>
  <si>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</si>
  <si>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</si>
  <si>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</si>
  <si>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</si>
  <si>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</si>
  <si>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</si>
  <si>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</si>
  <si>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</si>
  <si>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</si>
  <si>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</si>
  <si>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</si>
  <si>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</si>
  <si>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</si>
  <si>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</si>
  <si>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</si>
  <si>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</si>
  <si>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</si>
  <si>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</si>
  <si>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</si>
  <si>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</si>
  <si>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</si>
  <si>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</si>
  <si>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</si>
  <si>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</si>
  <si>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</si>
  <si>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</si>
  <si>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</si>
  <si>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</si>
  <si>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</si>
  <si>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</si>
  <si>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</si>
  <si>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</si>
  <si>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</si>
  <si>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</si>
  <si>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</si>
  <si>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</si>
  <si>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</si>
  <si>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</si>
  <si>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</si>
  <si>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</si>
  <si>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</si>
  <si>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</si>
  <si>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</si>
  <si>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</si>
  <si>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</si>
  <si>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</si>
  <si>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</si>
  <si>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</si>
  <si>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</si>
  <si>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</si>
  <si>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</si>
  <si>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</si>
  <si>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</si>
  <si>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</si>
  <si>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</si>
  <si>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</si>
  <si>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</si>
  <si>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</si>
  <si>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</si>
  <si>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</si>
  <si>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</si>
  <si>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</si>
  <si>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</si>
  <si>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</si>
  <si>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</si>
  <si>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</si>
  <si>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</si>
  <si>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</si>
  <si>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</si>
  <si>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</si>
  <si>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</si>
  <si>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</si>
  <si>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</si>
  <si>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</si>
  <si>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</si>
  <si>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</si>
  <si>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</si>
  <si>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</si>
  <si>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</si>
  <si>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</si>
  <si>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</si>
  <si>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</si>
  <si>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</si>
  <si>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</si>
  <si>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</si>
  <si>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</si>
  <si>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</si>
  <si>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</si>
  <si>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</si>
  <si>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</si>
  <si>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</si>
  <si>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</si>
  <si>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</si>
  <si>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</si>
  <si>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</si>
  <si>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</si>
  <si>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</si>
  <si>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</si>
  <si>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</si>
  <si>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</si>
  <si>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</si>
  <si>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</si>
  <si>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</si>
  <si>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</si>
  <si>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</si>
  <si>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</si>
  <si>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</si>
  <si>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</si>
  <si>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</si>
  <si>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</si>
  <si>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</si>
  <si>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</si>
  <si>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</si>
  <si>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</si>
  <si>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</si>
  <si>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</si>
  <si>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</si>
  <si>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</si>
  <si>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</si>
  <si>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</si>
  <si>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</si>
  <si>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</si>
  <si>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</si>
  <si>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</si>
  <si>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</si>
  <si>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</si>
  <si>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</si>
  <si>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</si>
  <si>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</si>
  <si>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</si>
  <si>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</si>
  <si>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</si>
  <si>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</si>
  <si>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</si>
  <si>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</si>
  <si>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</si>
  <si>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</si>
  <si>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</si>
  <si>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</si>
  <si>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</si>
  <si>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</si>
  <si>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</si>
  <si>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</si>
  <si>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</si>
  <si>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</si>
  <si>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</si>
  <si>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</si>
  <si>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</si>
  <si>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</si>
  <si>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</si>
  <si>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</si>
  <si>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</si>
  <si>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</si>
  <si>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</si>
  <si>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</si>
  <si>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</si>
  <si>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</si>
  <si>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</si>
  <si>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</si>
  <si>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</si>
  <si>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</si>
  <si>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</si>
  <si>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</si>
  <si>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</si>
  <si>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</si>
  <si>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</si>
  <si>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</si>
  <si>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</si>
  <si>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</si>
  <si>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</si>
  <si>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</si>
  <si>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</si>
  <si>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</si>
  <si>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</si>
  <si>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</si>
  <si>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</si>
  <si>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</si>
  <si>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</si>
  <si>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</si>
  <si>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</si>
  <si>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</si>
  <si>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</si>
  <si>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</si>
  <si>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</si>
  <si>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</si>
  <si>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</si>
  <si>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</si>
  <si>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</si>
  <si>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</si>
  <si>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</si>
  <si>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</si>
  <si>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</si>
  <si>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</si>
  <si>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</si>
  <si>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</si>
  <si>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</si>
  <si>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</si>
  <si>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</si>
  <si>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</si>
  <si>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</si>
  <si>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</si>
  <si>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</si>
  <si>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</si>
  <si>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</si>
  <si>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</si>
  <si>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</si>
  <si>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</si>
  <si>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</si>
  <si>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</si>
  <si>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</si>
  <si>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</si>
  <si>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</si>
  <si>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</si>
  <si>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</si>
  <si>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</si>
  <si>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</si>
  <si>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</si>
  <si>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</si>
  <si>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</si>
  <si>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</si>
  <si>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</si>
  <si>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</si>
  <si>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</si>
  <si>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</si>
  <si>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</si>
  <si>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</si>
  <si>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</si>
  <si>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</si>
  <si>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</si>
  <si>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</si>
  <si>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</si>
  <si>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</si>
  <si>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</si>
  <si>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</si>
  <si>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</si>
  <si>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</si>
  <si>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</si>
  <si>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</si>
  <si>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</si>
  <si>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</si>
  <si>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</si>
  <si>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</si>
  <si>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</si>
  <si>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</si>
  <si>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</si>
  <si>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</si>
  <si>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</si>
  <si>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</si>
  <si>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</si>
  <si>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</si>
  <si>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</si>
  <si>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</si>
  <si>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</si>
  <si>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</si>
  <si>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</si>
  <si>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</si>
  <si>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</si>
  <si>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</si>
  <si>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</si>
  <si>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</si>
  <si>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</si>
  <si>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</si>
  <si>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</si>
  <si>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</si>
  <si>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</si>
  <si>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</si>
  <si>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</si>
  <si>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</si>
  <si>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</si>
  <si>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</si>
  <si>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</si>
  <si>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</si>
  <si>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</si>
  <si>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</si>
  <si>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</si>
  <si>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</si>
  <si>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</si>
  <si>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</si>
  <si>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</si>
  <si>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</si>
  <si>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</si>
  <si>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</si>
  <si>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</si>
  <si>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</si>
  <si>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</si>
  <si>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</si>
  <si>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</si>
  <si>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</si>
  <si>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</si>
  <si>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</si>
  <si>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</si>
  <si>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</si>
  <si>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</si>
  <si>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</si>
  <si>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</si>
  <si>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</si>
  <si>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</si>
  <si>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</si>
  <si>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</si>
  <si>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</si>
  <si>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</si>
  <si>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</si>
  <si>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</si>
  <si>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</si>
  <si>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</si>
  <si>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</si>
  <si>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</si>
  <si>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</si>
  <si>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</si>
  <si>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</si>
  <si>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</si>
  <si>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</si>
  <si>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</si>
  <si>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</si>
  <si>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</si>
  <si>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</si>
  <si>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</si>
  <si>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</si>
  <si>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</si>
  <si>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</si>
  <si>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</si>
  <si>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</si>
  <si>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</si>
  <si>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</si>
  <si>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</si>
  <si>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</si>
  <si>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</si>
  <si>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</si>
  <si>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</si>
  <si>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</si>
  <si>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</si>
  <si>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</si>
  <si>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</si>
  <si>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</si>
  <si>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</si>
  <si>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</si>
  <si>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</si>
  <si>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</si>
  <si>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</si>
  <si>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</si>
  <si>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</si>
  <si>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</si>
  <si>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</si>
  <si>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</si>
  <si>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</si>
  <si>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</si>
  <si>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</si>
  <si>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</si>
  <si>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</si>
  <si>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</si>
  <si>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</si>
  <si>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</si>
  <si>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</si>
  <si>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</si>
  <si>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</si>
  <si>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</si>
  <si>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</si>
  <si>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</si>
  <si>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</si>
  <si>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</si>
  <si>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</si>
  <si>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</si>
  <si>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</si>
  <si>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</si>
  <si>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</si>
  <si>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</si>
  <si>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</si>
  <si>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</si>
  <si>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</si>
  <si>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</si>
  <si>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</si>
  <si>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</si>
  <si>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</si>
  <si>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</si>
  <si>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</si>
  <si>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</si>
  <si>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</si>
  <si>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</si>
  <si>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</si>
  <si>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</si>
  <si>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</si>
  <si>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</si>
  <si>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</si>
  <si>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</si>
  <si>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</si>
  <si>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</si>
  <si>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</si>
  <si>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</si>
  <si>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</si>
  <si>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</si>
  <si>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</si>
  <si>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</si>
  <si>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</si>
  <si>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</si>
  <si>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</si>
  <si>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</si>
  <si>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</si>
  <si>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</si>
  <si>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</si>
  <si>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</si>
  <si>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</si>
  <si>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</si>
  <si>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</si>
  <si>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</si>
  <si>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</si>
  <si>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</si>
  <si>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</si>
  <si>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</si>
  <si>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</si>
  <si>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</si>
  <si>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</si>
  <si>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</si>
  <si>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</si>
  <si>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</si>
  <si>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</si>
  <si>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</si>
  <si>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</si>
  <si>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</si>
  <si>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</si>
  <si>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</si>
  <si>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</si>
  <si>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</si>
  <si>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</si>
  <si>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</si>
  <si>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</si>
  <si>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</si>
  <si>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</si>
  <si>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</si>
  <si>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</si>
  <si>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</si>
  <si>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</si>
  <si>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</si>
  <si>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</si>
  <si>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</si>
  <si>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</si>
  <si>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</si>
  <si>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</si>
  <si>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</si>
  <si>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</si>
  <si>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</si>
  <si>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</si>
  <si>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</si>
  <si>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</si>
  <si>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</si>
  <si>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</si>
  <si>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</si>
  <si>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</si>
  <si>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</si>
  <si>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</si>
  <si>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</si>
  <si>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</si>
  <si>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</si>
  <si>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</si>
  <si>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</si>
  <si>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</si>
  <si>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</si>
  <si>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</si>
  <si>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</si>
  <si>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</si>
  <si>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</si>
  <si>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</si>
  <si>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</si>
  <si>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</si>
  <si>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</si>
  <si>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</si>
  <si>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</si>
  <si>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</si>
  <si>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</si>
  <si>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</si>
  <si>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</si>
  <si>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</si>
  <si>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</si>
  <si>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</si>
  <si>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</si>
  <si>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</si>
  <si>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</si>
  <si>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</si>
  <si>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</si>
  <si>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</si>
  <si>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</si>
  <si>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</si>
  <si>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</si>
  <si>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</si>
  <si>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</si>
  <si>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</si>
  <si>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</si>
  <si>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</si>
  <si>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</si>
  <si>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</si>
  <si>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</si>
  <si>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</si>
  <si>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</si>
  <si>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</si>
  <si>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</si>
  <si>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</si>
  <si>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</si>
  <si>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</si>
  <si>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</si>
  <si>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</si>
  <si>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</si>
  <si>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</si>
  <si>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</si>
  <si>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</si>
  <si>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</si>
  <si>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</si>
  <si>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</si>
  <si>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</si>
  <si>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</si>
  <si>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</si>
  <si>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</si>
  <si>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</si>
  <si>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</si>
  <si>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</si>
  <si>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</si>
  <si>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</si>
  <si>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</si>
  <si>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</si>
  <si>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</si>
  <si>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</si>
  <si>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</si>
  <si>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</si>
  <si>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</si>
  <si>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</si>
  <si>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</si>
  <si>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</si>
  <si>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</si>
  <si>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</si>
  <si>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</si>
  <si>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</si>
  <si>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</si>
  <si>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</si>
  <si>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</si>
  <si>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</si>
  <si>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</si>
  <si>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</si>
  <si>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</si>
  <si>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</si>
  <si>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</si>
  <si>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</si>
  <si>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</si>
  <si>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</si>
  <si>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</si>
  <si>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</si>
  <si>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</si>
  <si>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</si>
  <si>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</si>
  <si>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</si>
  <si>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</si>
  <si>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</si>
  <si>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</si>
  <si>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</si>
  <si>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</si>
  <si>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</si>
  <si>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</si>
  <si>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</si>
  <si>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</si>
  <si>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</si>
  <si>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</si>
  <si>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</si>
  <si>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</si>
  <si>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</si>
  <si>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</si>
  <si>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</si>
  <si>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</si>
  <si>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</si>
  <si>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</si>
  <si>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</si>
  <si>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</si>
  <si>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</si>
  <si>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</si>
  <si>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</si>
  <si>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</si>
  <si>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</si>
  <si>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</si>
  <si>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</si>
  <si>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</si>
  <si>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</si>
  <si>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</si>
  <si>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</si>
  <si>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</si>
  <si>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</si>
  <si>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</si>
  <si>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</si>
  <si>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</si>
  <si>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</si>
  <si>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</si>
  <si>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</si>
  <si>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</si>
  <si>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</si>
  <si>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</si>
  <si>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</si>
  <si>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</si>
  <si>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</si>
  <si>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</si>
  <si>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</si>
  <si>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</si>
  <si>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</si>
  <si>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</si>
  <si>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</si>
  <si>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</si>
  <si>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</si>
  <si>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</si>
  <si>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</si>
  <si>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</si>
  <si>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</si>
  <si>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</si>
  <si>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</si>
  <si>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</si>
  <si>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</si>
  <si>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</si>
  <si>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</si>
  <si>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</si>
  <si>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</si>
  <si>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</si>
  <si>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</si>
  <si>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</si>
  <si>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</si>
  <si>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</si>
  <si>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</si>
  <si>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</si>
  <si>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</si>
  <si>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</si>
  <si>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</si>
  <si>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</si>
  <si>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</si>
  <si>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</si>
  <si>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</si>
  <si>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</si>
  <si>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</si>
  <si>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</si>
  <si>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</si>
  <si>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</si>
  <si>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</si>
  <si>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</si>
  <si>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</si>
  <si>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</si>
  <si>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</si>
  <si>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</si>
  <si>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</si>
  <si>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</si>
  <si>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</si>
  <si>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</si>
  <si>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</si>
  <si>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</si>
  <si>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</si>
  <si>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</si>
  <si>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</si>
  <si>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</si>
  <si>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</si>
  <si>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</si>
  <si>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</si>
  <si>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</si>
  <si>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</si>
  <si>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</si>
  <si>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</si>
  <si>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</si>
  <si>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</si>
  <si>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</si>
  <si>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</si>
  <si>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</si>
  <si>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</si>
  <si>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</si>
  <si>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</si>
  <si>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</si>
  <si>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</si>
  <si>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</si>
  <si>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</si>
  <si>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</si>
  <si>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</si>
  <si>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</si>
  <si>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</si>
  <si>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</si>
  <si>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</si>
  <si>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</si>
  <si>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</si>
  <si>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</si>
  <si>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</si>
  <si>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</si>
  <si>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</si>
  <si>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</si>
  <si>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</si>
  <si>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</si>
  <si>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</si>
  <si>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</si>
  <si>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</si>
  <si>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</si>
  <si>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</si>
  <si>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</si>
  <si>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</si>
  <si>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</si>
  <si>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</si>
  <si>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</si>
  <si>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</si>
  <si>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</si>
  <si>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</si>
  <si>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</si>
  <si>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</si>
  <si>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</si>
  <si>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</si>
  <si>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</si>
  <si>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</si>
  <si>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</si>
  <si>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</si>
  <si>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</si>
  <si>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</si>
  <si>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</si>
  <si>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</si>
  <si>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</si>
  <si>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</si>
  <si>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</si>
  <si>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</si>
  <si>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</si>
  <si>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</si>
  <si>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</si>
  <si>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</si>
  <si>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</si>
  <si>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</si>
  <si>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</si>
  <si>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</si>
  <si>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</si>
  <si>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</si>
  <si>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</si>
  <si>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</si>
  <si>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</si>
  <si>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</si>
  <si>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</si>
  <si>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</si>
  <si>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</si>
  <si>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</si>
  <si>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</si>
  <si>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</si>
  <si>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</si>
  <si>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</si>
  <si>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</si>
  <si>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</si>
  <si>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</si>
  <si>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</si>
  <si>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</si>
  <si>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</si>
  <si>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</si>
  <si>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</si>
  <si>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</si>
  <si>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</si>
  <si>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</si>
  <si>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</si>
  <si>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</si>
  <si>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</si>
  <si>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</si>
  <si>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</si>
  <si>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</si>
  <si>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</si>
  <si>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</si>
  <si>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</si>
  <si>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</si>
  <si>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</si>
  <si>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</si>
  <si>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</si>
  <si>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</si>
  <si>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</si>
  <si>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</si>
  <si>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</si>
  <si>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</si>
  <si>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</si>
  <si>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</si>
  <si>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</si>
  <si>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</si>
  <si>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</si>
  <si>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</si>
  <si>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</si>
  <si>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</si>
  <si>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</si>
  <si>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</si>
  <si>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</si>
  <si>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</si>
  <si>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</si>
  <si>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</si>
  <si>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</si>
  <si>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</si>
  <si>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</si>
  <si>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</si>
  <si>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</si>
  <si>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</si>
  <si>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</si>
  <si>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</si>
  <si>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</si>
  <si>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</si>
  <si>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</si>
  <si>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</si>
  <si>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</si>
  <si>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</si>
  <si>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</si>
  <si>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</si>
  <si>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</si>
  <si>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</si>
  <si>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</si>
  <si>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</si>
  <si>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</si>
  <si>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</si>
  <si>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</si>
  <si>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</si>
  <si>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</si>
  <si>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</si>
  <si>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</si>
  <si>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</si>
  <si>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</si>
  <si>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</si>
  <si>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</si>
  <si>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</si>
  <si>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</si>
  <si>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</si>
  <si>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</si>
  <si>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</si>
  <si>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</si>
  <si>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</si>
  <si>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</si>
  <si>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</si>
  <si>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</si>
  <si>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</si>
  <si>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</si>
  <si>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</si>
  <si>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</si>
  <si>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</si>
  <si>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</si>
  <si>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</si>
  <si>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</si>
  <si>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</si>
  <si>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</si>
  <si>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</si>
  <si>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</si>
  <si>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</si>
  <si>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</si>
  <si>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</si>
  <si>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</si>
  <si>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</si>
  <si>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</si>
  <si>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</si>
  <si>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</si>
  <si>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</si>
  <si>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</si>
  <si>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</si>
  <si>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</si>
  <si>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</si>
  <si>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</si>
  <si>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</si>
  <si>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</si>
  <si>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</si>
  <si>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</si>
  <si>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</si>
  <si>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</si>
  <si>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</si>
  <si>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</si>
  <si>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</si>
  <si>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</si>
  <si>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</si>
  <si>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</si>
  <si>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</si>
  <si>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</si>
  <si>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</si>
  <si>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</si>
  <si>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</si>
  <si>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</si>
  <si>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</si>
  <si>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</si>
  <si>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</si>
  <si>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</si>
  <si>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</si>
  <si>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</si>
  <si>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</si>
  <si>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</si>
  <si>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</si>
  <si>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</si>
  <si>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</si>
  <si>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</si>
  <si>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</si>
  <si>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</si>
  <si>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</si>
  <si>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</si>
  <si>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</si>
  <si>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</si>
  <si>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</si>
  <si>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</si>
  <si>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</si>
  <si>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</si>
  <si>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</si>
  <si>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</si>
  <si>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</si>
  <si>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</si>
  <si>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</si>
  <si>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</si>
  <si>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</si>
  <si>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</si>
  <si>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</si>
  <si>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</si>
  <si>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</si>
  <si>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</si>
  <si>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</si>
  <si>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</si>
  <si>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</si>
  <si>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</si>
  <si>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</si>
  <si>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</si>
  <si>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</si>
  <si>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</si>
  <si>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</si>
  <si>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</si>
  <si>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</si>
  <si>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</si>
  <si>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</si>
  <si>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</si>
  <si>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</si>
  <si>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</si>
  <si>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</si>
  <si>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</si>
  <si>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</si>
  <si>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</si>
  <si>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</si>
  <si>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</si>
  <si>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</si>
  <si>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</si>
  <si>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</si>
  <si>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</si>
  <si>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</si>
  <si>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</si>
  <si>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</si>
  <si>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</si>
  <si>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</si>
  <si>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</si>
  <si>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</si>
  <si>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</si>
  <si>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</si>
  <si>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</si>
  <si>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</si>
  <si>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</si>
  <si>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</si>
  <si>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</si>
  <si>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</si>
  <si>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</si>
  <si>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</si>
  <si>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</si>
  <si>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</si>
  <si>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</si>
  <si>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</si>
  <si>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</si>
  <si>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</si>
  <si>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</si>
  <si>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</si>
  <si>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</si>
  <si>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</si>
  <si>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</si>
  <si>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</si>
  <si>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</si>
  <si>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</si>
  <si>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</si>
  <si>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</si>
  <si>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</si>
  <si>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</si>
  <si>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</si>
  <si>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</si>
  <si>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</si>
  <si>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</si>
  <si>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</si>
  <si>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</si>
  <si>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</si>
  <si>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</si>
  <si>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</si>
  <si>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</si>
  <si>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</si>
  <si>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</si>
  <si>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</si>
  <si>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</si>
  <si>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</si>
  <si>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</si>
  <si>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</si>
  <si>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</si>
  <si>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</si>
  <si>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</si>
  <si>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</si>
  <si>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</si>
  <si>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</si>
  <si>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</si>
  <si>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</si>
  <si>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</si>
  <si>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</si>
  <si>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</si>
  <si>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</si>
  <si>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</si>
  <si>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</si>
  <si>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</si>
  <si>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</si>
  <si>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</si>
  <si>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</si>
  <si>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</si>
  <si>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</si>
  <si>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</si>
  <si>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</si>
  <si>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</si>
  <si>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</si>
  <si>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</si>
  <si>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</si>
  <si>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</si>
  <si>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</si>
  <si>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</si>
  <si>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</si>
  <si>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</si>
  <si>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</si>
  <si>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</si>
  <si>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</si>
  <si>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</si>
  <si>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</si>
  <si>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</si>
  <si>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</si>
  <si>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</si>
  <si>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</si>
  <si>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</si>
  <si>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</si>
  <si>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</si>
  <si>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</si>
  <si>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</si>
  <si>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</si>
  <si>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</si>
  <si>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</si>
  <si>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</si>
  <si>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</si>
  <si>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</si>
  <si>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</si>
  <si>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</si>
  <si>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</si>
  <si>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</si>
  <si>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</si>
  <si>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</si>
  <si>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</si>
  <si>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</si>
  <si>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</si>
  <si>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</si>
  <si>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</si>
  <si>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</si>
  <si>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</si>
  <si>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</si>
  <si>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</si>
  <si>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</si>
  <si>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</si>
  <si>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</si>
  <si>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</si>
  <si>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</si>
  <si>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</si>
  <si>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</si>
  <si>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</si>
  <si>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</si>
  <si>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</si>
  <si>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</si>
  <si>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</si>
  <si>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</si>
  <si>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</si>
  <si>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</si>
  <si>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</si>
  <si>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</si>
  <si>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</si>
  <si>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</si>
  <si>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</si>
  <si>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</si>
  <si>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</si>
  <si>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</si>
  <si>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</si>
  <si>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</si>
  <si>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</si>
  <si>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</si>
  <si>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</si>
  <si>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</si>
  <si>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</si>
  <si>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</si>
  <si>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</si>
  <si>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</si>
  <si>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</si>
  <si>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</si>
  <si>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</si>
  <si>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</si>
  <si>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</si>
  <si>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</si>
  <si>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</si>
  <si>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</si>
  <si>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</si>
  <si>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</si>
  <si>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</si>
  <si>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</si>
  <si>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</si>
  <si>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</si>
  <si>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</si>
  <si>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</si>
  <si>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</si>
  <si>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</si>
  <si>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</si>
  <si>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</si>
  <si>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</si>
  <si>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</si>
  <si>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</si>
  <si>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</si>
  <si>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</si>
  <si>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</si>
  <si>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</si>
  <si>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</si>
  <si>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</si>
  <si>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</si>
  <si>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</si>
  <si>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</si>
  <si>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</si>
  <si>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</si>
  <si>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</si>
  <si>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</si>
  <si>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</si>
  <si>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</si>
  <si>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</si>
  <si>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</si>
  <si>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</si>
  <si>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</si>
  <si>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</si>
  <si>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</si>
  <si>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</si>
  <si>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</si>
  <si>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</si>
  <si>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</si>
  <si>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</si>
  <si>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</si>
  <si>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</si>
  <si>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</si>
  <si>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</si>
  <si>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</si>
  <si>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</si>
  <si>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</si>
  <si>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</si>
  <si>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</si>
  <si>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</si>
  <si>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</si>
  <si>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</si>
  <si>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</si>
  <si>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</si>
  <si>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</si>
  <si>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</si>
  <si>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</si>
  <si>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</si>
  <si>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</si>
  <si>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</si>
  <si>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</si>
  <si>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</si>
  <si>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</si>
  <si>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</si>
  <si>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</si>
  <si>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</si>
  <si>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</si>
  <si>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</si>
  <si>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</si>
  <si>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</si>
  <si>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</si>
  <si>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</si>
  <si>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</si>
  <si>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</si>
  <si>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</si>
  <si>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</si>
  <si>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</si>
  <si>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</si>
  <si>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</si>
  <si>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</si>
  <si>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</si>
  <si>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</si>
  <si>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</si>
  <si>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</si>
  <si>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</si>
  <si>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</si>
  <si>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</si>
  <si>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</si>
  <si>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</si>
  <si>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</si>
  <si>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</si>
  <si>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</si>
  <si>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</si>
  <si>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</si>
  <si>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</si>
  <si>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</si>
  <si>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</si>
  <si>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</si>
  <si>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</si>
  <si>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</si>
  <si>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</si>
  <si>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</si>
  <si>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</si>
  <si>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</si>
  <si>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</si>
  <si>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</si>
  <si>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</si>
  <si>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</si>
  <si>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</si>
  <si>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</si>
  <si>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</si>
  <si>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</si>
  <si>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</si>
  <si>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</si>
  <si>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</si>
  <si>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</si>
  <si>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</si>
  <si>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</si>
  <si>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</si>
  <si>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</si>
  <si>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</si>
  <si>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</si>
  <si>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</si>
  <si>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</si>
  <si>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</si>
  <si>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</si>
  <si>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</si>
  <si>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</si>
  <si>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</si>
  <si>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</si>
  <si>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</si>
  <si>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</si>
  <si>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</si>
  <si>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</si>
  <si>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</si>
  <si>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</si>
  <si>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</si>
  <si>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</si>
  <si>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</si>
  <si>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</si>
  <si>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</si>
  <si>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</si>
  <si>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</si>
  <si>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</si>
  <si>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</si>
  <si>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</si>
  <si>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</si>
  <si>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</si>
  <si>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</si>
  <si>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</si>
  <si>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</si>
  <si>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</si>
  <si>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</si>
  <si>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</si>
  <si>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</si>
  <si>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</si>
  <si>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</si>
  <si>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</si>
  <si>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</si>
  <si>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</si>
  <si>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</si>
  <si>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</si>
  <si>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</si>
  <si>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</si>
  <si>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</si>
  <si>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</si>
  <si>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</si>
  <si>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</si>
  <si>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</si>
  <si>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</si>
  <si>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</si>
  <si>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</si>
  <si>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</si>
  <si>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</si>
  <si>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</si>
  <si>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</si>
  <si>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</si>
  <si>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</si>
  <si>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</si>
  <si>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</si>
  <si>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</si>
  <si>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</si>
  <si>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</si>
  <si>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</si>
  <si>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</si>
  <si>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</si>
  <si>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</si>
  <si>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</si>
  <si>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</si>
  <si>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</si>
  <si>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</si>
  <si>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</si>
  <si>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</si>
  <si>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</si>
  <si>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</si>
  <si>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</si>
  <si>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</si>
  <si>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</si>
  <si>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</si>
  <si>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</si>
  <si>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</si>
  <si>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</si>
  <si>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</si>
  <si>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</si>
  <si>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</si>
  <si>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</si>
  <si>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</si>
  <si>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</si>
  <si>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</si>
  <si>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</si>
  <si>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</si>
  <si>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</si>
  <si>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</si>
  <si>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</si>
  <si>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</si>
  <si>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</si>
  <si>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</si>
  <si>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</si>
  <si>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</si>
  <si>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</si>
  <si>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</si>
  <si>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</si>
  <si>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</si>
  <si>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</si>
  <si>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</si>
  <si>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</si>
  <si>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</si>
  <si>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</si>
  <si>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</si>
  <si>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</si>
  <si>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</si>
  <si>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</si>
  <si>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</si>
  <si>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</si>
  <si>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</si>
  <si>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</si>
  <si>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</si>
  <si>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</si>
  <si>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</si>
  <si>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</si>
  <si>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</si>
  <si>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</si>
  <si>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</si>
  <si>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</si>
  <si>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</si>
  <si>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</si>
  <si>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</si>
  <si>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</si>
  <si>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</si>
  <si>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</si>
  <si>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</si>
  <si>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</si>
  <si>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</si>
  <si>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</si>
  <si>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</si>
  <si>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</si>
  <si>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</si>
  <si>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</si>
  <si>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</si>
  <si>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</si>
  <si>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</si>
  <si>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</si>
  <si>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</si>
  <si>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</si>
  <si>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</si>
  <si>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</si>
  <si>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</si>
  <si>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</si>
  <si>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</si>
  <si>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</si>
  <si>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</si>
  <si>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</si>
  <si>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</si>
  <si>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</si>
  <si>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</si>
  <si>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</si>
  <si>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</si>
  <si>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</si>
  <si>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</si>
  <si>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</si>
  <si>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</si>
  <si>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</si>
  <si>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</si>
  <si>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</si>
  <si>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</si>
  <si>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</si>
  <si>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</si>
  <si>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</si>
  <si>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</si>
  <si>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</si>
  <si>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</si>
  <si>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</si>
  <si>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</si>
  <si>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</si>
  <si>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</si>
  <si>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</si>
  <si>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</si>
  <si>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</si>
  <si>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</si>
  <si>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</si>
  <si>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</si>
  <si>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</si>
  <si>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</si>
  <si>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</si>
  <si>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</si>
  <si>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</si>
  <si>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</si>
  <si>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</si>
  <si>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</si>
  <si>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</si>
  <si>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</si>
  <si>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</si>
  <si>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</si>
  <si>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</si>
  <si>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</si>
  <si>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</si>
  <si>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</si>
  <si>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</si>
  <si>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</si>
  <si>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</si>
  <si>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</si>
  <si>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</si>
  <si>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</si>
  <si>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</si>
  <si>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</si>
  <si>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</si>
  <si>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</si>
  <si>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</si>
  <si>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</si>
  <si>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</si>
  <si>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</si>
  <si>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</si>
  <si>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</si>
  <si>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</si>
  <si>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</si>
  <si>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</si>
  <si>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</si>
  <si>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</si>
  <si>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</si>
  <si>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</si>
  <si>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</si>
  <si>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</si>
  <si>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</si>
  <si>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</si>
  <si>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</si>
  <si>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</si>
  <si>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</si>
  <si>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</si>
  <si>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</si>
  <si>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</si>
  <si>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</si>
  <si>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</si>
  <si>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</si>
  <si>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</si>
  <si>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</si>
  <si>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</si>
  <si>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</si>
  <si>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</si>
  <si>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</si>
  <si>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</si>
  <si>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</si>
  <si>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</si>
  <si>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</si>
  <si>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</si>
  <si>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</si>
  <si>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</si>
  <si>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</si>
  <si>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</si>
  <si>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</si>
  <si>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</si>
  <si>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</si>
  <si>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</si>
  <si>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</si>
  <si>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</si>
  <si>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</si>
  <si>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</si>
  <si>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</si>
  <si>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</si>
  <si>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</si>
  <si>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</si>
  <si>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</si>
  <si>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</si>
  <si>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</si>
  <si>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</si>
  <si>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</si>
  <si>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</si>
  <si>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</si>
  <si>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</si>
  <si>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</si>
  <si>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</si>
  <si>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</si>
  <si>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</si>
  <si>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</si>
  <si>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</si>
  <si>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</si>
  <si>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</si>
  <si>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</si>
  <si>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</si>
  <si>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</si>
  <si>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</si>
  <si>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</si>
  <si>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</si>
  <si>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</si>
  <si>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</si>
  <si>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</si>
  <si>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</si>
  <si>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</si>
  <si>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</si>
  <si>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</si>
  <si>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</si>
  <si>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</si>
  <si>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</si>
  <si>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</si>
  <si>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</si>
  <si>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</si>
  <si>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</si>
  <si>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</si>
  <si>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</si>
  <si>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</si>
  <si>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</si>
  <si>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</si>
  <si>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</si>
  <si>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</si>
  <si>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</si>
  <si>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</si>
  <si>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</si>
  <si>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</si>
  <si>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</si>
  <si>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</si>
  <si>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</si>
  <si>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</si>
  <si>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</si>
  <si>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</si>
  <si>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</si>
  <si>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</si>
  <si>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</si>
  <si>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</si>
  <si>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</si>
  <si>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</si>
  <si>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</si>
  <si>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</si>
  <si>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</si>
  <si>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</si>
  <si>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</si>
  <si>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</si>
  <si>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</si>
  <si>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</si>
  <si>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</si>
  <si>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</si>
  <si>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</si>
  <si>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</si>
  <si>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</si>
  <si>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</si>
  <si>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</si>
  <si>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</si>
  <si>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</si>
  <si>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</si>
  <si>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</si>
  <si>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</si>
  <si>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</si>
  <si>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</si>
  <si>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</si>
  <si>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</si>
  <si>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</si>
  <si>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</si>
  <si>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</si>
  <si>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</si>
  <si>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</si>
  <si>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</si>
  <si>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</si>
  <si>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</si>
  <si>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</si>
  <si>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</si>
  <si>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</si>
  <si>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</si>
  <si>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</si>
  <si>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</si>
  <si>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</si>
  <si>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</si>
  <si>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</si>
  <si>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</si>
  <si>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</si>
  <si>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</si>
  <si>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</si>
  <si>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</si>
  <si>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</si>
  <si>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</si>
  <si>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</si>
  <si>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</si>
  <si>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</si>
  <si>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</si>
  <si>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</si>
  <si>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</si>
  <si>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</si>
  <si>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</si>
  <si>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</si>
  <si>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</si>
  <si>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</si>
  <si>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</si>
  <si>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</si>
  <si>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</si>
  <si>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</si>
  <si>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</si>
  <si>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</si>
  <si>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</si>
  <si>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</si>
  <si>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</si>
  <si>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</si>
  <si>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</si>
  <si>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</si>
  <si>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</si>
  <si>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</si>
  <si>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</si>
  <si>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</si>
  <si>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</si>
  <si>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</si>
  <si>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</si>
  <si>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</si>
  <si>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</si>
  <si>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</si>
  <si>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</si>
  <si>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</si>
  <si>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</si>
  <si>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</si>
  <si>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</si>
  <si>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</si>
  <si>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</si>
  <si>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</si>
  <si>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</si>
  <si>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</si>
  <si>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</si>
  <si>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</si>
  <si>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</si>
  <si>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</si>
  <si>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</si>
  <si>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</si>
  <si>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</si>
  <si>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</si>
  <si>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</si>
  <si>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</si>
  <si>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</si>
  <si>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</si>
  <si>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</si>
  <si>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</si>
  <si>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</si>
  <si>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</si>
  <si>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</si>
  <si>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</si>
  <si>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</si>
  <si>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</si>
  <si>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</si>
  <si>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</si>
  <si>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</si>
  <si>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</si>
  <si>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</si>
  <si>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</si>
  <si>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</si>
  <si>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</si>
  <si>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</si>
  <si>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</si>
  <si>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</si>
  <si>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</si>
  <si>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</si>
  <si>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</si>
  <si>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</si>
  <si>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</si>
  <si>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</si>
  <si>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</si>
  <si>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</si>
  <si>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</si>
  <si>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</si>
  <si>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</si>
  <si>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</si>
  <si>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</si>
  <si>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</si>
  <si>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</si>
  <si>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</si>
  <si>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</si>
  <si>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</si>
  <si>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</si>
  <si>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</si>
  <si>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</si>
  <si>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</si>
  <si>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</si>
  <si>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</si>
  <si>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</si>
  <si>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</si>
  <si>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</si>
  <si>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</si>
  <si>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</si>
  <si>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</si>
  <si>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</si>
  <si>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</si>
  <si>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</si>
  <si>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</si>
  <si>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</si>
  <si>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</si>
  <si>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</si>
  <si>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</si>
  <si>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</si>
  <si>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</si>
  <si>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</si>
  <si>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</si>
  <si>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</si>
  <si>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</si>
  <si>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</si>
  <si>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</si>
  <si>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</si>
  <si>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</si>
  <si>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</si>
  <si>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</si>
  <si>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</si>
  <si>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</si>
  <si>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</si>
  <si>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</si>
  <si>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</si>
  <si>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</si>
  <si>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</si>
  <si>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</si>
  <si>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</si>
  <si>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</si>
  <si>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</si>
  <si>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</si>
  <si>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</si>
  <si>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</si>
  <si>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</si>
  <si>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</si>
  <si>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</si>
  <si>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</si>
  <si>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</si>
  <si>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</si>
  <si>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</si>
  <si>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</si>
  <si>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</si>
  <si>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</si>
  <si>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</si>
  <si>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</si>
  <si>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</si>
  <si>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</si>
  <si>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</si>
  <si>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</si>
  <si>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</si>
  <si>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</si>
  <si>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</si>
  <si>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</si>
  <si>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</si>
  <si>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</si>
  <si>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</si>
  <si>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</si>
  <si>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</si>
  <si>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</si>
  <si>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</si>
  <si>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</si>
  <si>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</si>
  <si>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</si>
  <si>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</si>
  <si>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</si>
  <si>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</si>
  <si>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</si>
  <si>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</si>
  <si>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</si>
  <si>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</si>
  <si>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</si>
  <si>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</si>
  <si>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</si>
  <si>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</si>
  <si>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</si>
  <si>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</si>
  <si>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</si>
  <si>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</si>
  <si>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</si>
  <si>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</si>
  <si>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</si>
  <si>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</si>
  <si>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</si>
  <si>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</si>
  <si>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</si>
  <si>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</si>
  <si>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</si>
  <si>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</si>
  <si>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</si>
  <si>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</si>
  <si>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</si>
  <si>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</si>
  <si>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</si>
  <si>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</si>
  <si>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</si>
  <si>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</si>
  <si>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</si>
  <si>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</si>
  <si>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</si>
  <si>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</si>
  <si>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</si>
  <si>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</si>
  <si>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</si>
  <si>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</si>
  <si>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</si>
  <si>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</si>
  <si>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</si>
  <si>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</si>
  <si>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</si>
  <si>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</si>
  <si>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</si>
  <si>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</si>
  <si>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</si>
  <si>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</si>
  <si>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</si>
  <si>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</si>
  <si>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</si>
  <si>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</si>
  <si>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</si>
  <si>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</si>
  <si>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</si>
  <si>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</si>
  <si>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</si>
  <si>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</si>
  <si>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</si>
  <si>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</si>
  <si>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</si>
  <si>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</si>
  <si>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</si>
  <si>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</si>
  <si>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</si>
  <si>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</si>
  <si>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</si>
  <si>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</si>
  <si>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</si>
  <si>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</si>
  <si>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</si>
  <si>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</si>
  <si>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</si>
  <si>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</si>
  <si>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</si>
  <si>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</si>
  <si>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</si>
  <si>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</si>
  <si>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</si>
  <si>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</si>
  <si>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</si>
  <si>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</si>
  <si>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</si>
  <si>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</si>
  <si>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</si>
  <si>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</si>
  <si>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</si>
  <si>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</si>
  <si>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</si>
  <si>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</si>
  <si>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</si>
  <si>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</si>
  <si>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</si>
  <si>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</si>
  <si>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</si>
  <si>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</si>
  <si>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</si>
  <si>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</si>
  <si>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</si>
  <si>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</si>
  <si>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</si>
  <si>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</si>
  <si>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</si>
  <si>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</si>
  <si>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</si>
  <si>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</si>
  <si>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</si>
  <si>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</si>
  <si>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</si>
  <si>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</si>
  <si>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</si>
  <si>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</si>
  <si>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</si>
  <si>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</si>
  <si>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</si>
  <si>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</si>
  <si>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</si>
  <si>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</si>
  <si>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</si>
  <si>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</si>
  <si>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</si>
  <si>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</si>
  <si>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</si>
  <si>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</si>
  <si>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</si>
  <si>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</si>
  <si>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</si>
  <si>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</si>
  <si>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</si>
  <si>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</si>
  <si>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</si>
  <si>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</si>
  <si>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</si>
  <si>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</si>
  <si>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</si>
  <si>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</si>
  <si>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</si>
  <si>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</si>
  <si>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</si>
  <si>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</si>
  <si>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</si>
  <si>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</si>
  <si>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</si>
  <si>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</si>
  <si>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</si>
  <si>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</si>
  <si>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</si>
  <si>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</si>
  <si>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</si>
  <si>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</si>
  <si>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</si>
  <si>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</si>
  <si>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</si>
  <si>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</si>
  <si>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</si>
  <si>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</si>
  <si>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</si>
  <si>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</si>
  <si>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</si>
  <si>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</si>
  <si>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</si>
  <si>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</si>
  <si>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</si>
  <si>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</si>
  <si>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</si>
  <si>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</si>
  <si>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</si>
  <si>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</si>
  <si>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</si>
  <si>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</si>
  <si>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</si>
  <si>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</si>
  <si>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</si>
  <si>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</si>
  <si>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</si>
  <si>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</si>
  <si>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</si>
  <si>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</si>
  <si>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</si>
  <si>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</si>
  <si>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</si>
  <si>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</si>
  <si>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</si>
  <si>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</si>
  <si>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</si>
  <si>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</si>
  <si>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</si>
  <si>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</si>
  <si>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</si>
  <si>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</si>
  <si>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</si>
  <si>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</si>
  <si>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</si>
  <si>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</si>
  <si>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</si>
  <si>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</si>
  <si>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</si>
  <si>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</si>
  <si>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</si>
  <si>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</si>
  <si>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</si>
  <si>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</si>
  <si>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</si>
  <si>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</si>
  <si>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</si>
  <si>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</si>
  <si>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</si>
  <si>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</si>
  <si>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</si>
  <si>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</si>
  <si>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</si>
  <si>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</si>
  <si>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</si>
  <si>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</si>
  <si>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</si>
  <si>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</si>
  <si>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</si>
  <si>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</si>
  <si>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</si>
  <si>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</si>
  <si>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</si>
  <si>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</si>
  <si>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</si>
  <si>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</si>
  <si>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</si>
  <si>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</si>
  <si>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</si>
  <si>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</si>
  <si>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</si>
  <si>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</si>
  <si>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</si>
  <si>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</si>
  <si>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</si>
  <si>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</si>
  <si>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</si>
  <si>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</si>
  <si>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</si>
  <si>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</si>
  <si>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</si>
  <si>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</si>
  <si>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</si>
  <si>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</si>
  <si>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</si>
  <si>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</si>
  <si>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</si>
  <si>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</si>
  <si>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</si>
  <si>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</si>
  <si>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</si>
  <si>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</si>
  <si>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</si>
  <si>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</si>
  <si>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</si>
  <si>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</si>
  <si>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</si>
  <si>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</si>
  <si>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</si>
  <si>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</si>
  <si>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</si>
  <si>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</si>
  <si>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</si>
  <si>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</si>
  <si>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</si>
  <si>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</si>
  <si>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</si>
  <si>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</si>
  <si>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</si>
  <si>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</si>
  <si>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</si>
  <si>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</si>
  <si>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</si>
  <si>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</si>
  <si>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</si>
  <si>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</si>
  <si>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</si>
  <si>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</si>
  <si>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</si>
  <si>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</si>
  <si>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</si>
  <si>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</si>
  <si>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</si>
  <si>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</si>
  <si>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</si>
  <si>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</si>
  <si>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</si>
  <si>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</si>
  <si>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</si>
  <si>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</si>
  <si>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</si>
  <si>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</si>
  <si>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</si>
  <si>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</si>
  <si>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</si>
  <si>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</si>
  <si>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</si>
  <si>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</si>
  <si>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</si>
  <si>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</si>
  <si>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</si>
  <si>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</si>
  <si>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</si>
  <si>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</si>
  <si>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</si>
  <si>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</si>
  <si>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</si>
  <si>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</si>
  <si>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</si>
  <si>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</si>
  <si>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</si>
  <si>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</si>
  <si>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</si>
  <si>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</si>
  <si>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</si>
  <si>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</si>
  <si>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</si>
  <si>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</si>
  <si>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</si>
  <si>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</si>
  <si>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</si>
  <si>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</si>
  <si>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</si>
  <si>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</si>
  <si>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</si>
  <si>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</si>
  <si>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</si>
  <si>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</si>
  <si>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</si>
  <si>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</si>
  <si>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</si>
  <si>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</si>
  <si>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</si>
  <si>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</si>
  <si>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</si>
  <si>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</si>
  <si>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</si>
  <si>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</si>
  <si>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</si>
  <si>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</si>
  <si>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</si>
  <si>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</si>
  <si>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</si>
  <si>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</si>
  <si>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</si>
  <si>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</si>
  <si>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</si>
  <si>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</si>
  <si>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</si>
  <si>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</si>
  <si>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</si>
  <si>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</si>
  <si>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</si>
  <si>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</si>
  <si>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</si>
  <si>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</si>
  <si>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</si>
  <si>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</si>
  <si>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</si>
  <si>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</si>
  <si>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</si>
  <si>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</si>
  <si>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</si>
  <si>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</si>
  <si>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</si>
  <si>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</si>
  <si>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</si>
  <si>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</si>
  <si>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</si>
  <si>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</si>
  <si>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</si>
  <si>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</si>
  <si>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</si>
  <si>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</si>
  <si>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</si>
  <si>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</si>
  <si>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</si>
  <si>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</si>
  <si>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</si>
  <si>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</si>
  <si>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</si>
  <si>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</si>
  <si>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</si>
  <si>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</si>
  <si>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</si>
  <si>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</si>
  <si>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</si>
  <si>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</si>
  <si>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</si>
  <si>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</si>
  <si>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</si>
  <si>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</si>
  <si>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</si>
  <si>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</si>
  <si>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</si>
  <si>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</si>
  <si>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</si>
  <si>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</si>
  <si>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</si>
  <si>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</si>
  <si>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</si>
  <si>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</si>
  <si>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</si>
  <si>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</si>
  <si>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</si>
  <si>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</si>
  <si>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</si>
  <si>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</si>
  <si>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</si>
  <si>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</si>
  <si>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</si>
  <si>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</si>
  <si>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</si>
  <si>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</si>
  <si>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</si>
  <si>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</si>
  <si>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</si>
  <si>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</si>
  <si>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</si>
  <si>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</si>
  <si>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</si>
  <si>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</si>
  <si>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</si>
  <si>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</si>
  <si>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</si>
  <si>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</si>
  <si>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</si>
  <si>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</si>
  <si>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</si>
  <si>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</si>
  <si>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</si>
  <si>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</si>
  <si>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</si>
  <si>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</si>
  <si>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</si>
  <si>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</si>
  <si>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</si>
  <si>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</si>
  <si>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</si>
  <si>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</si>
  <si>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</si>
  <si>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</si>
  <si>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</si>
  <si>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</si>
  <si>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</si>
  <si>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</si>
  <si>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</si>
  <si>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</si>
  <si>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</si>
  <si>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</si>
  <si>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</si>
  <si>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</si>
  <si>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</si>
  <si>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</si>
  <si>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</si>
  <si>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</si>
  <si>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</si>
  <si>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</si>
  <si>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</si>
  <si>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</si>
  <si>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</si>
  <si>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</si>
  <si>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</si>
  <si>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</si>
  <si>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</si>
  <si>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</si>
  <si>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</si>
  <si>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</si>
  <si>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</si>
  <si>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</si>
  <si>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</si>
  <si>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</si>
  <si>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</si>
  <si>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</si>
  <si>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</si>
  <si>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</si>
  <si>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</si>
  <si>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</si>
  <si>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</si>
  <si>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</si>
  <si>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</si>
  <si>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</si>
  <si>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</si>
  <si>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</si>
  <si>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</si>
  <si>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</si>
  <si>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</si>
  <si>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</si>
  <si>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</si>
  <si>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</si>
  <si>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</si>
  <si>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</si>
  <si>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</si>
  <si>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</si>
  <si>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</si>
  <si>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</si>
  <si>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</si>
  <si>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</si>
  <si>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</si>
  <si>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</si>
  <si>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</si>
  <si>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</si>
  <si>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</si>
  <si>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</si>
  <si>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</si>
  <si>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</si>
  <si>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</si>
  <si>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</si>
  <si>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</si>
  <si>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</si>
  <si>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</si>
  <si>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</si>
  <si>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</si>
  <si>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</si>
  <si>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</si>
  <si>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</si>
  <si>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</si>
  <si>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</si>
  <si>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</si>
  <si>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</si>
  <si>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</si>
  <si>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</si>
  <si>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</si>
  <si>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</si>
  <si>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</si>
  <si>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</si>
  <si>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</si>
  <si>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</si>
  <si>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</si>
  <si>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</si>
  <si>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</si>
  <si>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</si>
  <si>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</si>
  <si>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</si>
  <si>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</si>
  <si>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</si>
  <si>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</si>
  <si>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</si>
  <si>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</si>
  <si>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</si>
  <si>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</si>
  <si>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</si>
  <si>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</si>
  <si>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</si>
  <si>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</si>
  <si>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</si>
  <si>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</si>
  <si>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</si>
  <si>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</si>
  <si>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</si>
  <si>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</si>
  <si>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</si>
  <si>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</si>
  <si>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</si>
  <si>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</si>
  <si>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</si>
  <si>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</si>
  <si>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</si>
  <si>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</si>
  <si>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</si>
  <si>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</si>
  <si>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</si>
  <si>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</si>
  <si>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</si>
  <si>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</si>
  <si>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</si>
  <si>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</si>
  <si>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</si>
  <si>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</si>
  <si>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</si>
  <si>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</si>
  <si>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</si>
  <si>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</si>
  <si>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</si>
  <si>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</si>
  <si>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</si>
  <si>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</si>
  <si>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</si>
  <si>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</si>
  <si>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</si>
  <si>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</si>
  <si>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</si>
  <si>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</si>
  <si>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</si>
  <si>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</si>
  <si>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</si>
  <si>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</si>
  <si>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</si>
  <si>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</si>
  <si>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</si>
  <si>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</si>
  <si>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</si>
  <si>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</si>
  <si>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</si>
  <si>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</si>
  <si>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</si>
  <si>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</si>
  <si>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</si>
  <si>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</si>
  <si>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</si>
  <si>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</si>
  <si>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</si>
  <si>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</si>
  <si>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</si>
  <si>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</si>
  <si>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</si>
  <si>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</si>
  <si>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</si>
  <si>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</si>
  <si>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</si>
  <si>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</si>
  <si>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</si>
  <si>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</si>
  <si>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</si>
  <si>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</si>
  <si>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</si>
  <si>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</si>
  <si>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</si>
  <si>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</si>
  <si>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</si>
  <si>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</si>
  <si>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</si>
  <si>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</si>
  <si>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</si>
  <si>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</si>
  <si>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</si>
  <si>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</si>
  <si>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</si>
  <si>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</si>
  <si>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</si>
  <si>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</si>
  <si>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</si>
  <si>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</si>
  <si>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</si>
  <si>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</si>
  <si>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</si>
  <si>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</si>
  <si>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</si>
  <si>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</si>
  <si>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</si>
  <si>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</si>
  <si>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</si>
  <si>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</si>
  <si>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</si>
  <si>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</si>
  <si>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</si>
  <si>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</si>
  <si>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</si>
  <si>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</si>
  <si>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</si>
  <si>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</si>
  <si>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</si>
  <si>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</si>
  <si>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</si>
  <si>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</si>
  <si>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</si>
  <si>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</si>
  <si>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</si>
  <si>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</si>
  <si>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</si>
  <si>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</si>
  <si>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</si>
  <si>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</si>
  <si>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</si>
  <si>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</si>
  <si>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</si>
  <si>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</si>
  <si>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</si>
  <si>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</si>
  <si>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</si>
  <si>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</si>
  <si>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</si>
  <si>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</si>
  <si>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</si>
  <si>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</si>
  <si>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</si>
  <si>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</si>
  <si>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</si>
  <si>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</si>
  <si>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</si>
  <si>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</si>
  <si>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</si>
  <si>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</si>
  <si>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</si>
  <si>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</si>
  <si>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</si>
  <si>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</si>
  <si>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</si>
  <si>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</si>
  <si>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</si>
  <si>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</si>
  <si>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</si>
  <si>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</si>
  <si>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</si>
  <si>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</si>
  <si>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</si>
  <si>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</si>
  <si>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</si>
  <si>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</si>
  <si>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</si>
  <si>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</si>
  <si>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</si>
  <si>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</si>
  <si>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</si>
  <si>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</si>
  <si>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</si>
  <si>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</si>
  <si>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</si>
  <si>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</si>
  <si>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</si>
  <si>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</si>
  <si>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</si>
  <si>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</si>
  <si>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</si>
  <si>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</si>
  <si>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</si>
  <si>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</si>
  <si>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</si>
  <si>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</si>
  <si>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</si>
  <si>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</si>
  <si>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</si>
  <si>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</si>
  <si>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</si>
  <si>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</si>
  <si>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</si>
  <si>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</si>
  <si>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</si>
  <si>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</si>
  <si>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</si>
  <si>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</si>
  <si>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</si>
  <si>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</si>
  <si>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</si>
  <si>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</si>
  <si>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</si>
  <si>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</si>
  <si>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</si>
  <si>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</si>
  <si>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</si>
  <si>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</si>
  <si>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</si>
  <si>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</si>
  <si>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</si>
  <si>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</si>
  <si>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</si>
  <si>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</si>
  <si>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</si>
  <si>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</si>
  <si>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</si>
  <si>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</si>
  <si>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</si>
  <si>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</si>
  <si>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</si>
  <si>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</si>
  <si>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</si>
  <si>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</si>
  <si>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</si>
  <si>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</si>
  <si>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</si>
  <si>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</si>
  <si>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</si>
  <si>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</si>
  <si>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</si>
  <si>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</si>
  <si>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</si>
  <si>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</si>
  <si>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</si>
  <si>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</si>
  <si>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</si>
  <si>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</si>
  <si>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</si>
  <si>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</si>
  <si>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</si>
  <si>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</si>
  <si>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</si>
  <si>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</si>
  <si>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</si>
  <si>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</si>
  <si>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</si>
  <si>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</si>
  <si>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</si>
  <si>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</si>
  <si>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</si>
  <si>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</si>
  <si>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</si>
  <si>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</si>
  <si>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</si>
  <si>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</si>
  <si>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</si>
  <si>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</si>
  <si>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</si>
  <si>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</si>
  <si>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</si>
  <si>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</si>
  <si>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</si>
  <si>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</si>
  <si>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</si>
  <si>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</si>
  <si>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</si>
  <si>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</si>
  <si>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</si>
  <si>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</si>
  <si>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</si>
  <si>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</si>
  <si>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</si>
  <si>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</si>
  <si>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</si>
  <si>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</si>
  <si>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</si>
  <si>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</si>
  <si>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</si>
  <si>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</si>
  <si>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</si>
  <si>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</si>
  <si>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</si>
  <si>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</si>
  <si>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</si>
  <si>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</si>
  <si>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</si>
  <si>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</si>
  <si>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</si>
  <si>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</si>
  <si>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</si>
  <si>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</si>
  <si>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</si>
  <si>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</si>
  <si>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</si>
  <si>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</si>
  <si>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</si>
  <si>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</si>
  <si>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</si>
  <si>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</si>
  <si>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</si>
  <si>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</si>
  <si>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</si>
  <si>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</si>
  <si>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</si>
  <si>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</si>
  <si>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</si>
  <si>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</si>
  <si>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</si>
  <si>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</si>
  <si>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</si>
  <si>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</si>
  <si>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</si>
  <si>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</si>
  <si>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</si>
  <si>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</si>
  <si>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</si>
  <si>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</si>
  <si>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</si>
  <si>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</si>
  <si>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</si>
  <si>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</si>
  <si>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</si>
  <si>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</si>
  <si>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</si>
  <si>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</si>
  <si>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</si>
  <si>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</si>
  <si>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</si>
  <si>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</si>
  <si>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</si>
  <si>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</si>
  <si>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</si>
  <si>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</si>
  <si>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</si>
  <si>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</si>
  <si>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</si>
  <si>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</si>
  <si>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</si>
  <si>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</si>
  <si>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</si>
  <si>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</si>
  <si>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</si>
  <si>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</si>
  <si>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</si>
  <si>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</si>
  <si>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</si>
  <si>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</si>
  <si>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</si>
  <si>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</si>
  <si>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</si>
  <si>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</si>
  <si>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</si>
  <si>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</si>
  <si>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</si>
  <si>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</si>
  <si>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</si>
  <si>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</si>
  <si>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</si>
  <si>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</si>
  <si>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</si>
  <si>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</si>
  <si>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</si>
  <si>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</si>
  <si>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</si>
  <si>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</si>
  <si>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</si>
  <si>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</si>
  <si>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</si>
  <si>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</si>
  <si>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</si>
  <si>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</si>
  <si>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</si>
  <si>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</si>
  <si>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</si>
  <si>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</si>
  <si>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</si>
  <si>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</si>
  <si>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</si>
  <si>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</si>
  <si>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</si>
  <si>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</si>
  <si>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</si>
  <si>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</si>
  <si>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</si>
  <si>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</si>
  <si>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</si>
  <si>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</si>
  <si>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</si>
  <si>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</si>
  <si>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</si>
  <si>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</si>
  <si>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</si>
  <si>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</si>
  <si>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</si>
  <si>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</si>
  <si>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</si>
  <si>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</si>
  <si>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</si>
  <si>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</si>
  <si>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</si>
  <si>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</si>
  <si>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</si>
  <si>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</si>
  <si>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</si>
  <si>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</si>
  <si>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</si>
  <si>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</si>
  <si>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</si>
  <si>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</si>
  <si>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</si>
  <si>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</si>
  <si>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</si>
  <si>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</si>
  <si>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</si>
  <si>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</si>
  <si>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</si>
  <si>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</si>
  <si>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</si>
  <si>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</si>
  <si>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</si>
  <si>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</si>
  <si>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</si>
  <si>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</si>
  <si>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</si>
  <si>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</si>
  <si>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</si>
  <si>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</si>
  <si>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</si>
  <si>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</si>
  <si>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</si>
  <si>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</si>
  <si>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</si>
  <si>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</si>
  <si>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</si>
  <si>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</si>
  <si>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</si>
  <si>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</si>
  <si>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</si>
  <si>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</si>
  <si>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</si>
  <si>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</si>
  <si>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</si>
  <si>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</si>
  <si>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</si>
  <si>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</si>
  <si>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</si>
  <si>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</si>
  <si>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</si>
  <si>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</si>
  <si>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</si>
  <si>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</si>
  <si>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</si>
  <si>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</si>
  <si>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</si>
  <si>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</si>
  <si>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</si>
  <si>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</si>
  <si>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</si>
  <si>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</si>
  <si>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</si>
  <si>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</si>
  <si>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</si>
  <si>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</si>
  <si>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</si>
  <si>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</si>
  <si>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</si>
  <si>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</si>
  <si>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</si>
  <si>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</si>
  <si>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</si>
  <si>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</si>
  <si>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</si>
  <si>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</si>
  <si>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</si>
  <si>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</si>
  <si>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</si>
  <si>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</si>
  <si>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</si>
  <si>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</si>
  <si>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</si>
  <si>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</si>
  <si>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</si>
  <si>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</si>
  <si>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</si>
  <si>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</si>
  <si>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</si>
  <si>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</si>
  <si>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</si>
  <si>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</si>
  <si>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</si>
  <si>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</si>
  <si>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</si>
  <si>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</si>
  <si>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</si>
  <si>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</si>
  <si>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</si>
  <si>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</si>
  <si>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</si>
  <si>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</si>
  <si>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</si>
  <si>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</si>
  <si>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</si>
  <si>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</si>
  <si>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</si>
  <si>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</si>
  <si>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</si>
  <si>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</si>
  <si>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</si>
  <si>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</si>
  <si>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</si>
  <si>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</si>
  <si>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</si>
  <si>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</si>
  <si>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</si>
  <si>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</si>
  <si>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</si>
  <si>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</si>
  <si>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</si>
  <si>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</si>
  <si>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</si>
  <si>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</si>
  <si>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</si>
  <si>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</si>
  <si>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</si>
  <si>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</si>
  <si>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</si>
  <si>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</si>
  <si>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</si>
  <si>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</si>
  <si>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</si>
  <si>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</si>
  <si>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</si>
  <si>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</si>
  <si>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</si>
  <si>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</si>
  <si>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</si>
  <si>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</si>
  <si>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</si>
  <si>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</si>
  <si>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</si>
  <si>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</si>
  <si>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</si>
  <si>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</si>
  <si>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</si>
  <si>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</si>
  <si>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</si>
  <si>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</si>
  <si>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</si>
  <si>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</si>
  <si>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</si>
  <si>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</si>
  <si>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</si>
  <si>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</si>
  <si>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</si>
  <si>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</si>
  <si>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</si>
  <si>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</si>
  <si>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</si>
  <si>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</si>
  <si>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</si>
  <si>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</si>
  <si>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</si>
  <si>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</si>
  <si>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</si>
  <si>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</si>
  <si>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</si>
  <si>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</si>
  <si>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</si>
  <si>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</si>
  <si>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</si>
  <si>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</si>
  <si>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</si>
  <si>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</si>
  <si>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</si>
  <si>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</si>
  <si>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</si>
  <si>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</si>
  <si>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</si>
  <si>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</si>
  <si>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</si>
  <si>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</si>
  <si>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</si>
  <si>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</si>
  <si>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</si>
  <si>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</si>
  <si>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</si>
  <si>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</si>
  <si>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</si>
  <si>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</si>
  <si>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</si>
  <si>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</si>
  <si>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</si>
  <si>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</si>
  <si>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</si>
  <si>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</si>
  <si>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</si>
  <si>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</si>
  <si>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</si>
  <si>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</si>
  <si>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</si>
  <si>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</si>
  <si>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</si>
  <si>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</si>
  <si>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</si>
  <si>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</si>
  <si>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</si>
  <si>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</si>
  <si>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</si>
  <si>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</si>
  <si>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</si>
  <si>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</si>
  <si>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</si>
  <si>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</si>
  <si>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</si>
  <si>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</si>
  <si>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</si>
  <si>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</si>
  <si>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</si>
  <si>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</si>
  <si>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</si>
  <si>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</si>
  <si>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</si>
  <si>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</si>
  <si>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</si>
  <si>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</si>
  <si>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</si>
  <si>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</si>
  <si>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</si>
  <si>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</si>
  <si>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</si>
  <si>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</si>
  <si>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</si>
  <si>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</si>
  <si>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</si>
  <si>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</si>
  <si>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</si>
  <si>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</si>
  <si>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</si>
  <si>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</si>
  <si>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</si>
  <si>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</si>
  <si>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</si>
  <si>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</si>
  <si>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</si>
  <si>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</si>
  <si>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</si>
  <si>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</si>
  <si>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</si>
  <si>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</si>
  <si>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</si>
  <si>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</si>
  <si>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</si>
  <si>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</si>
  <si>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</si>
  <si>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</si>
  <si>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</si>
  <si>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</si>
  <si>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</si>
  <si>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</si>
  <si>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</si>
  <si>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</si>
  <si>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</si>
  <si>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</si>
  <si>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</si>
  <si>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</si>
  <si>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</si>
  <si>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</si>
  <si>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</si>
  <si>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</si>
  <si>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</si>
  <si>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</si>
  <si>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</si>
  <si>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</si>
  <si>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</si>
  <si>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</si>
  <si>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</si>
  <si>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</si>
  <si>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</si>
  <si>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</si>
  <si>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</si>
  <si>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</si>
  <si>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</si>
  <si>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</si>
  <si>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</si>
  <si>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</si>
  <si>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</si>
  <si>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</si>
  <si>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</si>
  <si>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</si>
  <si>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</si>
  <si>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</si>
  <si>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</si>
  <si>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</si>
  <si>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</si>
  <si>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</si>
  <si>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</si>
  <si>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</si>
  <si>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</si>
  <si>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</si>
  <si>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</si>
  <si>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</si>
  <si>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</si>
  <si>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</si>
  <si>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</si>
  <si>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</si>
  <si>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</si>
  <si>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</si>
  <si>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</si>
  <si>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</si>
  <si>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</si>
  <si>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</si>
  <si>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</si>
  <si>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</si>
  <si>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</si>
  <si>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</si>
  <si>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</si>
  <si>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</si>
  <si>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</si>
  <si>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</si>
  <si>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</si>
  <si>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</si>
  <si>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</si>
  <si>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</si>
  <si>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</si>
  <si>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</si>
  <si>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</si>
  <si>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</si>
  <si>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</si>
  <si>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</si>
  <si>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</si>
  <si>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</si>
  <si>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</si>
  <si>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</si>
  <si>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</si>
  <si>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</si>
  <si>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</si>
  <si>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</si>
  <si>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</si>
  <si>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</si>
  <si>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</si>
  <si>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</si>
  <si>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</si>
  <si>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</si>
  <si>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</si>
  <si>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</si>
  <si>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</si>
  <si>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</si>
  <si>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</si>
  <si>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</si>
  <si>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</si>
  <si>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</si>
  <si>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</si>
  <si>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</si>
  <si>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</si>
  <si>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</si>
  <si>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</si>
  <si>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</si>
  <si>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</si>
  <si>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</si>
  <si>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</si>
  <si>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</si>
  <si>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</si>
  <si>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</si>
  <si>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</si>
  <si>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</si>
  <si>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</si>
  <si>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</si>
  <si>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</si>
  <si>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</si>
  <si>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</si>
  <si>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</si>
  <si>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</si>
  <si>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</si>
  <si>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</si>
  <si>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</si>
  <si>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</si>
  <si>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</si>
  <si>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</si>
  <si>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</si>
  <si>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</si>
  <si>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</si>
  <si>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</si>
  <si>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</si>
  <si>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</si>
  <si>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</si>
  <si>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</si>
  <si>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</si>
  <si>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</si>
  <si>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</si>
  <si>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</si>
  <si>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</si>
  <si>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</si>
  <si>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</si>
  <si>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</si>
  <si>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</si>
  <si>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</si>
  <si>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</si>
  <si>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</si>
  <si>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</si>
  <si>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</si>
  <si>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</si>
  <si>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</si>
  <si>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</si>
  <si>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</si>
  <si>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</si>
  <si>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</si>
  <si>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</si>
  <si>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</si>
  <si>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</si>
  <si>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</si>
  <si>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</si>
  <si>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</si>
  <si>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</si>
  <si>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</si>
  <si>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</si>
  <si>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</si>
  <si>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</si>
  <si>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</si>
  <si>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</si>
  <si>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</si>
  <si>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</si>
  <si>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</si>
  <si>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</si>
  <si>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</si>
  <si>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</si>
  <si>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</si>
  <si>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</si>
  <si>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</si>
  <si>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</si>
  <si>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</si>
  <si>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</si>
  <si>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</si>
  <si>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</si>
  <si>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</si>
  <si>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</si>
  <si>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</si>
  <si>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</si>
  <si>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</si>
  <si>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</si>
  <si>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</si>
  <si>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</si>
  <si>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</si>
  <si>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</si>
  <si>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</si>
  <si>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</si>
  <si>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</si>
  <si>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</si>
  <si>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</si>
  <si>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</si>
  <si>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</si>
  <si>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</si>
  <si>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</si>
  <si>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</si>
  <si>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</si>
  <si>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</si>
  <si>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</si>
  <si>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</si>
  <si>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</si>
  <si>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</si>
  <si>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</si>
  <si>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</si>
  <si>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</si>
  <si>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</si>
  <si>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</si>
  <si>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</si>
  <si>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</si>
  <si>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</si>
  <si>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</si>
  <si>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</si>
  <si>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</si>
  <si>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</si>
  <si>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</si>
  <si>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</si>
  <si>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</si>
  <si>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</si>
  <si>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</si>
  <si>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</si>
  <si>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</si>
  <si>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</si>
  <si>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</si>
  <si>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</si>
  <si>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</si>
  <si>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</si>
  <si>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</si>
  <si>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</si>
  <si>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</si>
  <si>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</si>
  <si>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</si>
  <si>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</si>
  <si>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</si>
  <si>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</si>
  <si>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</si>
  <si>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</si>
  <si>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</si>
  <si>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</si>
  <si>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</si>
  <si>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</si>
  <si>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</si>
  <si>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</si>
  <si>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</si>
  <si>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</si>
  <si>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</si>
  <si>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</si>
  <si>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</si>
  <si>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</si>
  <si>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</si>
  <si>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</si>
  <si>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</si>
  <si>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</si>
  <si>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</si>
  <si>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</si>
  <si>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</si>
  <si>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</si>
  <si>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</si>
  <si>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</si>
  <si>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</si>
  <si>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</si>
  <si>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</si>
  <si>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</si>
  <si>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</si>
  <si>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</si>
  <si>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</si>
  <si>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</si>
  <si>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</si>
  <si>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</si>
  <si>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</si>
  <si>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</si>
  <si>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</si>
  <si>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</si>
  <si>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</si>
  <si>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</si>
  <si>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</si>
  <si>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</si>
  <si>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</si>
  <si>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</si>
  <si>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</si>
  <si>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</si>
  <si>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</si>
  <si>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</si>
  <si>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</si>
  <si>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</si>
  <si>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</si>
  <si>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</si>
  <si>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</si>
  <si>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</si>
  <si>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</si>
  <si>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</si>
  <si>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</si>
  <si>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</si>
  <si>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</si>
  <si>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</si>
  <si>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</si>
  <si>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</si>
  <si>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</si>
  <si>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</si>
  <si>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</si>
  <si>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</si>
  <si>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</si>
  <si>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</si>
  <si>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</si>
  <si>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</si>
  <si>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</si>
  <si>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</si>
  <si>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</si>
  <si>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</si>
  <si>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</si>
  <si>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</si>
  <si>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</si>
  <si>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</si>
  <si>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</si>
  <si>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</si>
  <si>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</si>
  <si>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</si>
  <si>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</si>
  <si>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</si>
  <si>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</si>
  <si>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</si>
  <si>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</si>
  <si>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</si>
  <si>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</si>
  <si>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</si>
  <si>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</si>
  <si>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</si>
  <si>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</si>
  <si>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</si>
  <si>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</si>
  <si>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</si>
  <si>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</si>
  <si>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</si>
  <si>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</si>
  <si>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</si>
  <si>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</si>
  <si>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</si>
  <si>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</si>
  <si>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</si>
  <si>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</si>
  <si>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</si>
  <si>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</si>
  <si>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</si>
  <si>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</si>
  <si>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</si>
  <si>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</si>
  <si>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</si>
  <si>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</si>
  <si>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</si>
  <si>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</si>
  <si>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</si>
  <si>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</si>
  <si>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</si>
  <si>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</si>
  <si>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</si>
  <si>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</si>
  <si>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</si>
  <si>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</si>
  <si>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</si>
  <si>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</si>
  <si>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</si>
  <si>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</si>
  <si>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</si>
  <si>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</si>
  <si>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</si>
  <si>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</si>
  <si>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</si>
  <si>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</si>
  <si>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</si>
  <si>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</si>
  <si>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</si>
  <si>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</si>
  <si>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</si>
  <si>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</si>
  <si>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</si>
  <si>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</si>
  <si>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</si>
  <si>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</si>
  <si>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</si>
  <si>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</si>
  <si>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</si>
  <si>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</si>
  <si>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</si>
  <si>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</si>
  <si>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</si>
  <si>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</si>
  <si>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</si>
  <si>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</si>
  <si>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</si>
  <si>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</si>
  <si>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</si>
  <si>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</si>
  <si>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</si>
  <si>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</si>
  <si>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</si>
  <si>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</si>
  <si>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</si>
  <si>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</si>
  <si>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</si>
  <si>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</si>
  <si>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</si>
  <si>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</si>
  <si>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</si>
  <si>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</si>
  <si>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</si>
  <si>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</si>
  <si>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</si>
  <si>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</si>
  <si>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</si>
  <si>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</si>
  <si>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</si>
  <si>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</si>
  <si>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</si>
  <si>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</si>
  <si>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</si>
  <si>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</si>
  <si>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</si>
  <si>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</si>
  <si>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</si>
  <si>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</si>
  <si>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</si>
  <si>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</si>
  <si>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</si>
  <si>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</si>
  <si>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</si>
  <si>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</si>
  <si>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</si>
  <si>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</si>
  <si>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</si>
  <si>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</si>
  <si>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</si>
  <si>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</si>
  <si>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</si>
  <si>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</si>
  <si>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</si>
  <si>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</si>
  <si>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</si>
  <si>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</si>
  <si>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</si>
  <si>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</si>
  <si>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</si>
  <si>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</si>
  <si>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</si>
  <si>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</si>
  <si>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</si>
  <si>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</si>
  <si>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</si>
  <si>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</si>
  <si>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</si>
  <si>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</si>
  <si>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</si>
  <si>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</si>
  <si>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</si>
  <si>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</si>
  <si>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</si>
  <si>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</si>
  <si>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</si>
  <si>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</si>
  <si>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</si>
  <si>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</si>
  <si>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</si>
  <si>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</si>
  <si>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</si>
  <si>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</si>
  <si>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</si>
  <si>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</si>
  <si>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</si>
  <si>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</si>
  <si>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</si>
  <si>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</si>
  <si>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</si>
  <si>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</si>
  <si>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</si>
  <si>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</si>
  <si>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</si>
  <si>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</si>
  <si>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</si>
  <si>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</si>
  <si>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</si>
  <si>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</si>
  <si>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</si>
  <si>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</si>
  <si>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</si>
  <si>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</si>
  <si>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</si>
  <si>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</si>
  <si>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</si>
  <si>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</si>
  <si>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</si>
  <si>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</si>
  <si>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</si>
  <si>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</si>
  <si>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</si>
  <si>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</si>
  <si>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</si>
  <si>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</si>
  <si>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</si>
  <si>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</si>
  <si>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</si>
  <si>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</si>
  <si>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</si>
  <si>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</si>
  <si>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</si>
  <si>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</si>
  <si>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</si>
  <si>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</si>
  <si>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</si>
  <si>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</si>
  <si>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</si>
  <si>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</si>
  <si>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</si>
  <si>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</si>
  <si>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</si>
  <si>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</si>
  <si>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</si>
  <si>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</si>
  <si>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</si>
  <si>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</si>
  <si>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</si>
  <si>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</si>
  <si>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</si>
  <si>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</si>
  <si>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</si>
  <si>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</si>
  <si>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</si>
  <si>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</si>
  <si>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</si>
  <si>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</si>
  <si>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</si>
  <si>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</si>
  <si>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</si>
  <si>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</si>
  <si>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</si>
  <si>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</si>
  <si>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</si>
  <si>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</si>
  <si>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</si>
  <si>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</si>
  <si>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</si>
  <si>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</si>
  <si>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</si>
  <si>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</si>
  <si>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</si>
  <si>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</si>
  <si>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</si>
  <si>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</si>
  <si>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</si>
  <si>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</si>
  <si>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</si>
  <si>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</si>
  <si>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</si>
  <si>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</si>
  <si>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</si>
  <si>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</si>
  <si>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</si>
  <si>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</si>
  <si>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</si>
  <si>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</si>
  <si>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</si>
  <si>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</si>
  <si>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</si>
  <si>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</si>
  <si>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</si>
  <si>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</si>
  <si>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</si>
  <si>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</si>
  <si>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</si>
  <si>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</si>
  <si>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</si>
  <si>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</si>
  <si>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</si>
  <si>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</si>
  <si>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</si>
  <si>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</si>
  <si>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</si>
  <si>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</si>
  <si>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</si>
  <si>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</si>
  <si>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</si>
  <si>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</si>
  <si>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</si>
  <si>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</si>
  <si>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</si>
  <si>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</si>
  <si>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</si>
  <si>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</si>
  <si>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</si>
  <si>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</si>
  <si>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</si>
  <si>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</si>
  <si>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</si>
  <si>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</si>
  <si>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</si>
  <si>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</si>
  <si>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</si>
  <si>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</si>
  <si>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</si>
  <si>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</si>
  <si>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</si>
  <si>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</si>
  <si>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</si>
  <si>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</si>
  <si>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</si>
  <si>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</si>
  <si>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</si>
  <si>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</si>
  <si>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</si>
  <si>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</si>
  <si>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</si>
  <si>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</si>
  <si>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</si>
  <si>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</si>
  <si>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</si>
  <si>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</si>
  <si>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</si>
  <si>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</si>
  <si>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</si>
  <si>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</si>
  <si>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</si>
  <si>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</si>
  <si>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</si>
  <si>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</si>
  <si>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</si>
  <si>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</si>
  <si>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</si>
  <si>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</si>
  <si>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</si>
  <si>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</si>
  <si>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</si>
  <si>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</si>
  <si>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</si>
  <si>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</si>
  <si>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</si>
  <si>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</si>
  <si>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</si>
  <si>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</si>
  <si>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</si>
  <si>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</si>
  <si>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</si>
  <si>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</si>
  <si>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</si>
  <si>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</si>
  <si>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</si>
  <si>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</si>
  <si>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</si>
  <si>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</si>
  <si>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</si>
  <si>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</si>
  <si>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</si>
  <si>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</si>
  <si>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</si>
  <si>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</si>
  <si>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</si>
  <si>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</si>
  <si>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</si>
  <si>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</si>
  <si>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</si>
  <si>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</si>
  <si>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</si>
  <si>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</si>
  <si>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</si>
  <si>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</si>
  <si>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</si>
  <si>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</si>
  <si>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</si>
  <si>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</si>
  <si>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</si>
  <si>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</si>
  <si>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</si>
  <si>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</si>
  <si>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</si>
  <si>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</si>
  <si>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</si>
  <si>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</si>
  <si>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</si>
  <si>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</si>
  <si>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</si>
  <si>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</si>
  <si>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</si>
  <si>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</si>
  <si>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</si>
  <si>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</si>
  <si>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</si>
  <si>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</si>
  <si>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</si>
  <si>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</si>
  <si>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</si>
  <si>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</si>
  <si>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</si>
  <si>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</si>
  <si>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</si>
  <si>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</si>
  <si>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</si>
  <si>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</si>
  <si>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</si>
  <si>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</si>
  <si>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</si>
  <si>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</si>
  <si>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</si>
  <si>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</si>
  <si>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</si>
  <si>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</si>
  <si>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</si>
  <si>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</si>
  <si>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</si>
  <si>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</si>
  <si>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</si>
  <si>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</si>
  <si>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</si>
  <si>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</si>
  <si>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</si>
  <si>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</si>
  <si>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</si>
  <si>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</si>
  <si>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</si>
  <si>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</si>
  <si>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</si>
  <si>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</si>
  <si>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</si>
  <si>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</si>
  <si>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</si>
  <si>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</si>
  <si>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</si>
  <si>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</si>
  <si>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</si>
  <si>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</si>
  <si>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</si>
  <si>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</si>
  <si>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</si>
  <si>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</si>
  <si>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</si>
  <si>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</si>
  <si>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</si>
  <si>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</si>
  <si>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</si>
  <si>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</si>
  <si>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</si>
  <si>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</si>
  <si>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</si>
  <si>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</si>
  <si>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</si>
  <si>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</si>
  <si>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</si>
  <si>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</si>
  <si>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</si>
  <si>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</si>
  <si>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</si>
  <si>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</si>
  <si>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</si>
  <si>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</si>
  <si>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</si>
  <si>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</si>
  <si>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</si>
  <si>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</si>
  <si>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</si>
  <si>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</si>
  <si>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</si>
  <si>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</si>
  <si>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</si>
  <si>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</si>
  <si>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</si>
  <si>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</si>
  <si>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</si>
  <si>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</si>
  <si>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</si>
  <si>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</si>
  <si>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</si>
  <si>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</si>
  <si>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</si>
  <si>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</si>
  <si>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</si>
  <si>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</si>
  <si>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</si>
  <si>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</si>
  <si>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</si>
  <si>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</si>
  <si>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</si>
  <si>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</si>
  <si>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</si>
  <si>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</si>
  <si>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</si>
  <si>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</si>
  <si>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</si>
  <si>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</si>
  <si>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</si>
  <si>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</si>
  <si>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</si>
  <si>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</si>
  <si>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</si>
  <si>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</si>
  <si>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</si>
  <si>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</si>
  <si>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</si>
  <si>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</si>
  <si>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</si>
  <si>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</si>
  <si>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</si>
  <si>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</si>
  <si>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</si>
  <si>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</si>
  <si>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</si>
  <si>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</si>
  <si>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</si>
  <si>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</si>
  <si>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</si>
  <si>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</si>
  <si>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</si>
  <si>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</si>
  <si>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</si>
  <si>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</si>
  <si>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</si>
  <si>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</si>
  <si>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</si>
  <si>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</si>
  <si>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</si>
  <si>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</si>
  <si>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</si>
  <si>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</si>
  <si>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</si>
  <si>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</si>
  <si>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</si>
  <si>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</si>
  <si>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</si>
  <si>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</si>
  <si>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</si>
  <si>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</si>
  <si>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</si>
  <si>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</si>
  <si>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</si>
  <si>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</si>
  <si>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</si>
  <si>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</si>
  <si>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</si>
  <si>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</si>
  <si>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</si>
  <si>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</si>
  <si>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</si>
  <si>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</si>
  <si>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</si>
  <si>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</si>
  <si>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</si>
  <si>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</si>
  <si>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</si>
  <si>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</si>
  <si>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</si>
  <si>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</si>
  <si>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</si>
  <si>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</si>
  <si>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</si>
  <si>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</si>
  <si>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</si>
  <si>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</si>
  <si>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</si>
  <si>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</si>
  <si>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</si>
  <si>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</si>
  <si>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</si>
  <si>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</si>
  <si>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</si>
  <si>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</si>
  <si>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</si>
  <si>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</si>
  <si>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</si>
  <si>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</si>
  <si>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</si>
  <si>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</si>
  <si>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</si>
  <si>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</si>
  <si>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</si>
  <si>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</si>
  <si>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</si>
  <si>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</si>
  <si>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</si>
  <si>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</si>
  <si>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</si>
  <si>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</si>
  <si>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</si>
  <si>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</si>
  <si>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</si>
  <si>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</si>
  <si>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</si>
  <si>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</si>
  <si>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</si>
  <si>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</si>
  <si>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</si>
  <si>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</si>
  <si>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</si>
  <si>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</si>
  <si>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</si>
  <si>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</si>
  <si>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</si>
  <si>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</si>
  <si>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</si>
  <si>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</si>
  <si>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</si>
  <si>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</si>
  <si>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</si>
  <si>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</si>
  <si>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</si>
  <si>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</si>
  <si>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</si>
  <si>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</si>
  <si>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</si>
  <si>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</si>
  <si>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</si>
  <si>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</si>
  <si>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</si>
  <si>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</si>
  <si>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</si>
  <si>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</si>
  <si>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</si>
  <si>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</si>
  <si>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</si>
  <si>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</si>
  <si>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</si>
  <si>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</si>
  <si>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</si>
  <si>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</si>
  <si>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</si>
  <si>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</si>
  <si>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</si>
  <si>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</si>
  <si>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</si>
  <si>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</si>
  <si>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</si>
  <si>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</si>
  <si>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</si>
  <si>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</si>
  <si>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</si>
  <si>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</si>
  <si>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</si>
  <si>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</si>
  <si>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</si>
  <si>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</si>
  <si>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</si>
  <si>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</si>
  <si>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</si>
  <si>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</si>
  <si>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</si>
  <si>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</si>
  <si>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</si>
  <si>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</si>
  <si>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</si>
  <si>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</si>
  <si>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</si>
  <si>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</si>
  <si>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</si>
  <si>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</si>
  <si>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</si>
  <si>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</si>
  <si>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</si>
  <si>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</si>
  <si>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</si>
  <si>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</si>
  <si>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</si>
  <si>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</si>
  <si>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</si>
  <si>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</si>
  <si>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</si>
  <si>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</si>
  <si>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</si>
  <si>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</si>
  <si>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</si>
  <si>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</si>
  <si>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</si>
  <si>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</si>
  <si>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</si>
  <si>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</si>
  <si>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</si>
  <si>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</si>
  <si>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</si>
  <si>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</si>
  <si>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</si>
  <si>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</si>
  <si>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</si>
  <si>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</si>
  <si>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</si>
  <si>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</si>
  <si>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</si>
  <si>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</si>
  <si>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</si>
  <si>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</si>
  <si>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</si>
  <si>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</si>
  <si>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</si>
  <si>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</si>
  <si>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</si>
  <si>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</si>
  <si>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</si>
  <si>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</si>
  <si>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</si>
  <si>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</si>
  <si>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</si>
  <si>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</si>
  <si>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</si>
  <si>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</si>
  <si>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</si>
  <si>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</si>
  <si>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</si>
  <si>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</si>
  <si>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</si>
  <si>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</si>
  <si>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</si>
  <si>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</si>
  <si>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</si>
  <si>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</si>
  <si>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</si>
  <si>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</si>
  <si>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</si>
  <si>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</si>
  <si>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</si>
  <si>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</si>
  <si>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</si>
  <si>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</si>
  <si>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</si>
  <si>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</si>
  <si>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</si>
  <si>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</si>
  <si>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</si>
  <si>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</si>
  <si>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</si>
  <si>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</si>
  <si>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</si>
  <si>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</si>
  <si>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</si>
  <si>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</si>
  <si>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</si>
  <si>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</si>
  <si>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</si>
  <si>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</si>
  <si>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</si>
  <si>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</si>
  <si>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</si>
  <si>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</si>
  <si>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</si>
  <si>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</si>
  <si>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</si>
  <si>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</si>
  <si>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</si>
  <si>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</si>
  <si>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</si>
  <si>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</si>
  <si>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</si>
  <si>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</si>
  <si>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</si>
  <si>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</si>
  <si>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</si>
  <si>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</si>
  <si>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</si>
  <si>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</si>
  <si>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</si>
  <si>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</si>
  <si>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</si>
  <si>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</si>
  <si>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</si>
  <si>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</si>
  <si>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</si>
  <si>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</si>
  <si>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</si>
  <si>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</si>
  <si>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</si>
  <si>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</si>
  <si>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</si>
  <si>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</si>
  <si>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</si>
  <si>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</si>
  <si>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</si>
  <si>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</si>
  <si>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</si>
  <si>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</si>
  <si>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</si>
  <si>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</si>
  <si>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</si>
  <si>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</si>
  <si>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</si>
  <si>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</si>
  <si>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</si>
  <si>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</si>
  <si>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</si>
  <si>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</si>
  <si>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</si>
  <si>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</si>
  <si>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</si>
  <si>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</si>
  <si>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</si>
  <si>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</si>
  <si>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</si>
  <si>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</si>
  <si>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</si>
  <si>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</si>
  <si>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</si>
  <si>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</si>
  <si>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</si>
  <si>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</si>
  <si>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</si>
  <si>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</si>
  <si>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</si>
  <si>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</si>
  <si>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</si>
  <si>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</si>
  <si>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</si>
  <si>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</si>
  <si>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</si>
  <si>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</si>
  <si>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</si>
  <si>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</si>
  <si>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</si>
  <si>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</si>
  <si>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</si>
  <si>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</si>
  <si>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</si>
  <si>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</si>
  <si>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</si>
  <si>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</si>
  <si>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</si>
  <si>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</si>
  <si>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</si>
  <si>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</si>
  <si>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</si>
  <si>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</si>
  <si>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</si>
  <si>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</si>
  <si>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</si>
  <si>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</si>
  <si>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</si>
  <si>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</si>
  <si>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</si>
  <si>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</si>
  <si>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</si>
  <si>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</si>
  <si>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</si>
  <si>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</si>
  <si>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</si>
  <si>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</si>
  <si>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</si>
  <si>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</si>
  <si>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</si>
  <si>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</si>
  <si>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</si>
  <si>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</si>
  <si>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</si>
  <si>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</si>
  <si>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</si>
  <si>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</si>
  <si>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</si>
  <si>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</si>
  <si>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</si>
  <si>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</si>
  <si>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</si>
  <si>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</si>
  <si>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</si>
  <si>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</si>
  <si>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</si>
  <si>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</si>
  <si>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</si>
  <si>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</si>
  <si>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</si>
  <si>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</si>
  <si>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</si>
  <si>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</si>
  <si>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</si>
  <si>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</si>
  <si>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</si>
  <si>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</si>
  <si>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</si>
  <si>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</si>
  <si>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</si>
  <si>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</si>
  <si>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</si>
  <si>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</si>
  <si>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</si>
  <si>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</si>
  <si>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</si>
  <si>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</si>
  <si>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</si>
  <si>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</si>
  <si>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</si>
  <si>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</si>
  <si>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</si>
  <si>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</si>
  <si>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</si>
  <si>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</si>
  <si>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</si>
  <si>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</si>
  <si>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</si>
  <si>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</si>
  <si>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</si>
  <si>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</si>
  <si>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</si>
  <si>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</si>
  <si>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</si>
  <si>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</si>
  <si>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</si>
  <si>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</si>
  <si>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</si>
  <si>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</si>
  <si>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</si>
  <si>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</si>
  <si>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</si>
  <si>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</si>
  <si>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</si>
  <si>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</si>
  <si>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</si>
  <si>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</si>
  <si>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</si>
  <si>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</si>
  <si>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</si>
  <si>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</si>
  <si>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</si>
  <si>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</si>
  <si>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</si>
  <si>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</si>
  <si>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</si>
  <si>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</si>
  <si>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</si>
  <si>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</si>
  <si>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</si>
  <si>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</si>
  <si>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</si>
  <si>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</si>
  <si>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</si>
  <si>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</si>
  <si>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</si>
  <si>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</si>
  <si>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</si>
  <si>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</si>
  <si>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</si>
  <si>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</si>
  <si>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</si>
  <si>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</si>
  <si>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</si>
  <si>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</si>
  <si>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</si>
  <si>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</si>
  <si>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</si>
  <si>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</si>
  <si>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</si>
  <si>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</si>
  <si>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</si>
  <si>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</si>
  <si>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</si>
  <si>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</si>
  <si>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</si>
  <si>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</si>
  <si>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</si>
  <si>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</si>
  <si>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</si>
  <si>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</si>
  <si>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</si>
  <si>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</si>
  <si>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</si>
  <si>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</si>
  <si>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</si>
  <si>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</si>
  <si>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</si>
  <si>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</si>
  <si>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</si>
  <si>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</si>
  <si>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</si>
  <si>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</si>
  <si>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</si>
  <si>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</si>
  <si>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</si>
  <si>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</si>
  <si>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</si>
  <si>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</si>
  <si>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</si>
  <si>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</si>
  <si>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</si>
  <si>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</si>
  <si>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</si>
  <si>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</si>
  <si>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</si>
  <si>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</si>
  <si>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</si>
  <si>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</si>
  <si>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</si>
  <si>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</si>
  <si>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</si>
  <si>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</si>
  <si>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</si>
  <si>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</si>
  <si>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</si>
  <si>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</si>
  <si>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</si>
  <si>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</si>
  <si>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</si>
  <si>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</si>
  <si>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</si>
  <si>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</si>
  <si>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</si>
  <si>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</si>
  <si>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</si>
  <si>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</si>
  <si>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</si>
  <si>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</si>
  <si>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</si>
  <si>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</si>
  <si>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</si>
  <si>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</si>
  <si>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</si>
  <si>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</si>
  <si>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</si>
  <si>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</si>
  <si>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</si>
  <si>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</si>
  <si>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</si>
  <si>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</si>
  <si>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</si>
  <si>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</si>
  <si>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</si>
  <si>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</si>
  <si>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</si>
  <si>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</si>
  <si>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</si>
  <si>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</si>
  <si>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</si>
  <si>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</si>
  <si>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</si>
  <si>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</si>
  <si>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</si>
  <si>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</si>
  <si>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</si>
  <si>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</si>
  <si>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</si>
  <si>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</si>
  <si>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</si>
  <si>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</si>
  <si>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</si>
  <si>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</si>
  <si>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</si>
  <si>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</si>
  <si>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</si>
  <si>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</si>
  <si>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</si>
  <si>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</si>
  <si>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</si>
  <si>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</si>
  <si>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</si>
  <si>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</si>
  <si>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</si>
  <si>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</si>
  <si>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</si>
  <si>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</si>
  <si>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</si>
  <si>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</si>
  <si>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</si>
  <si>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</si>
  <si>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</si>
  <si>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</si>
  <si>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</si>
  <si>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</si>
  <si>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</si>
  <si>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</si>
  <si>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</si>
  <si>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</si>
  <si>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</si>
  <si>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</si>
  <si>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</si>
  <si>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</si>
  <si>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</si>
  <si>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</si>
  <si>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</si>
  <si>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</si>
  <si>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</si>
  <si>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</si>
  <si>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</si>
  <si>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</si>
  <si>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</si>
  <si>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</si>
  <si>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</si>
  <si>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</si>
  <si>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</si>
  <si>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</si>
  <si>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</si>
  <si>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</si>
  <si>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</si>
  <si>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</si>
  <si>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</si>
  <si>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</si>
  <si>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</si>
  <si>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</si>
  <si>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</si>
  <si>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</si>
  <si>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</si>
  <si>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</si>
  <si>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</si>
  <si>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</si>
  <si>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</si>
  <si>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</si>
  <si>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</si>
  <si>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</si>
  <si>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</si>
  <si>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</si>
  <si>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</si>
  <si>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</si>
  <si>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</si>
  <si>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</si>
  <si>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</si>
  <si>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</si>
  <si>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</si>
  <si>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</si>
  <si>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</si>
  <si>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</si>
  <si>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</si>
  <si>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</si>
  <si>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</si>
  <si>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</si>
  <si>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</si>
  <si>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</si>
  <si>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</si>
  <si>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</si>
  <si>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</si>
  <si>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</si>
  <si>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</si>
  <si>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</si>
  <si>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</si>
  <si>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</si>
  <si>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</si>
  <si>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</si>
  <si>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</si>
  <si>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</si>
  <si>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</si>
  <si>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</si>
  <si>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</si>
  <si>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</si>
  <si>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</si>
  <si>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</si>
  <si>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</si>
  <si>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</si>
  <si>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</si>
  <si>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</si>
  <si>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</si>
  <si>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</si>
  <si>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</si>
  <si>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</si>
  <si>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</si>
  <si>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</si>
  <si>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</si>
  <si>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</si>
  <si>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</si>
  <si>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</si>
  <si>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</si>
  <si>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</si>
  <si>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</si>
  <si>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</si>
  <si>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</si>
  <si>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</si>
  <si>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</si>
  <si>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</si>
  <si>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</si>
  <si>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</si>
  <si>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</si>
  <si>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</si>
  <si>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</si>
  <si>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</si>
  <si>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</si>
  <si>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</si>
  <si>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</si>
  <si>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</si>
  <si>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</si>
  <si>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</si>
  <si>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</si>
  <si>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</si>
  <si>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</si>
  <si>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</si>
  <si>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</si>
  <si>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</si>
  <si>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</si>
  <si>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</si>
  <si>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</si>
  <si>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</si>
  <si>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</si>
  <si>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</si>
  <si>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</si>
  <si>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</si>
  <si>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</si>
  <si>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</si>
  <si>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</si>
  <si>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</si>
  <si>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</si>
  <si>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</si>
  <si>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</si>
  <si>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</si>
  <si>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</si>
  <si>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</si>
  <si>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</si>
  <si>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</si>
  <si>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</si>
  <si>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</si>
  <si>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</si>
  <si>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</si>
  <si>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</si>
  <si>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</si>
  <si>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</si>
  <si>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</si>
  <si>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</si>
  <si>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</si>
  <si>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</si>
  <si>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</si>
  <si>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</si>
  <si>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</si>
  <si>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</si>
  <si>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</si>
  <si>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</si>
  <si>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</si>
  <si>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</si>
  <si>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</si>
  <si>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</si>
  <si>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</si>
  <si>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</si>
  <si>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</si>
  <si>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</si>
  <si>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</si>
  <si>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</si>
  <si>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</si>
  <si>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</si>
  <si>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</si>
  <si>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</si>
  <si>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</si>
  <si>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</si>
  <si>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</si>
  <si>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</si>
  <si>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</si>
  <si>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</si>
  <si>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</si>
  <si>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</si>
  <si>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</si>
  <si>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</si>
  <si>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</si>
  <si>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</si>
  <si>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</si>
  <si>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</si>
  <si>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</si>
  <si>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</si>
  <si>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</si>
  <si>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</si>
  <si>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</si>
  <si>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</si>
  <si>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</si>
  <si>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</si>
  <si>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</si>
  <si>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</si>
  <si>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</si>
  <si>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</si>
  <si>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</si>
  <si>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</si>
  <si>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</si>
  <si>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</si>
  <si>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</si>
  <si>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</si>
  <si>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</si>
  <si>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</si>
  <si>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</si>
  <si>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</si>
  <si>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</si>
  <si>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</si>
  <si>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</si>
  <si>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</si>
  <si>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</si>
  <si>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</si>
  <si>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</si>
  <si>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</si>
  <si>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</si>
  <si>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</si>
  <si>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</si>
  <si>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</si>
  <si>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</si>
  <si>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</si>
  <si>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</si>
  <si>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</si>
  <si>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</si>
  <si>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</si>
  <si>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</si>
  <si>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</si>
  <si>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</si>
  <si>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</si>
  <si>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</si>
  <si>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</si>
  <si>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</si>
  <si>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</si>
  <si>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</si>
  <si>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</si>
  <si>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</si>
  <si>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</si>
  <si>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</si>
  <si>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</si>
  <si>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</si>
  <si>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</si>
  <si>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</si>
  <si>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</si>
  <si>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</si>
  <si>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</si>
  <si>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</si>
  <si>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</si>
  <si>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</si>
  <si>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</si>
  <si>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</si>
  <si>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</si>
  <si>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</si>
  <si>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</si>
  <si>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</si>
  <si>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</si>
  <si>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</si>
  <si>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</si>
  <si>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</si>
  <si>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</si>
  <si>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</si>
  <si>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</si>
  <si>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</si>
  <si>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</si>
  <si>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</si>
  <si>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</si>
  <si>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</si>
  <si>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</si>
  <si>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</si>
  <si>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</si>
  <si>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</si>
  <si>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</si>
  <si>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</si>
  <si>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</si>
  <si>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</si>
  <si>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</si>
  <si>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</si>
  <si>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</si>
  <si>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</si>
  <si>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</si>
  <si>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</si>
  <si>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</si>
  <si>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</si>
  <si>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</si>
  <si>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</si>
  <si>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</si>
  <si>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</si>
  <si>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</si>
  <si>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</si>
  <si>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</si>
  <si>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</si>
  <si>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</si>
  <si>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</si>
  <si>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</si>
  <si>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</si>
  <si>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</si>
  <si>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</si>
  <si>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</si>
  <si>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</si>
  <si>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</si>
  <si>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</si>
  <si>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</si>
  <si>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</si>
  <si>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</si>
  <si>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</si>
  <si>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</si>
  <si>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</si>
  <si>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</si>
  <si>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</si>
  <si>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</si>
  <si>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</si>
  <si>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</si>
  <si>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</si>
  <si>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</si>
  <si>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</si>
  <si>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</si>
  <si>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</si>
  <si>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</si>
  <si>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</si>
  <si>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</si>
  <si>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</si>
  <si>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</si>
  <si>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</si>
  <si>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</si>
  <si>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</si>
  <si>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</si>
  <si>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</si>
  <si>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</si>
  <si>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</si>
  <si>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</si>
  <si>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</si>
  <si>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</si>
  <si>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</si>
  <si>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</si>
  <si>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</si>
  <si>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</si>
  <si>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</si>
  <si>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</si>
  <si>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</si>
  <si>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</si>
  <si>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</si>
  <si>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</si>
  <si>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</si>
  <si>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</si>
  <si>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</si>
  <si>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</si>
  <si>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</si>
  <si>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</si>
  <si>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</si>
  <si>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</si>
  <si>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</si>
  <si>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</si>
  <si>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</si>
  <si>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</si>
  <si>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</si>
  <si>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</si>
  <si>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</si>
  <si>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</si>
  <si>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</si>
  <si>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</si>
  <si>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</si>
  <si>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</si>
  <si>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</si>
  <si>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</si>
  <si>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</si>
  <si>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</si>
  <si>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</si>
  <si>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</si>
  <si>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</si>
  <si>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</si>
  <si>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</si>
  <si>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</si>
  <si>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</si>
  <si>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</si>
  <si>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</si>
  <si>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</si>
  <si>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</si>
  <si>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</si>
  <si>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</si>
  <si>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</si>
  <si>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</si>
  <si>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</si>
  <si>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</si>
  <si>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</si>
  <si>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</si>
  <si>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</si>
  <si>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</si>
  <si>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</si>
  <si>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</si>
  <si>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</si>
  <si>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</si>
  <si>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</si>
  <si>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</si>
  <si>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</si>
  <si>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</si>
  <si>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</si>
  <si>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</si>
  <si>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</si>
  <si>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</si>
  <si>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</si>
  <si>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</si>
  <si>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</si>
  <si>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</si>
  <si>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</si>
  <si>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</si>
  <si>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</si>
  <si>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</si>
  <si>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</si>
  <si>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</si>
  <si>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</si>
  <si>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</si>
  <si>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</si>
  <si>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</si>
  <si>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</si>
  <si>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</si>
  <si>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</si>
  <si>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</si>
  <si>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</si>
  <si>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</si>
  <si>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</si>
  <si>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</si>
  <si>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</si>
  <si>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</si>
  <si>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</si>
  <si>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</si>
  <si>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</si>
  <si>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</si>
  <si>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</si>
  <si>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</si>
  <si>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</si>
  <si>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</si>
  <si>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</si>
  <si>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</si>
  <si>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</si>
  <si>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</si>
  <si>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</si>
  <si>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</si>
  <si>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</si>
  <si>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</si>
  <si>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</si>
  <si>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</si>
  <si>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</si>
  <si>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</si>
  <si>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</si>
  <si>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</si>
  <si>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</si>
  <si>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</si>
  <si>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</si>
  <si>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</si>
  <si>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</si>
  <si>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</si>
  <si>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</si>
  <si>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</si>
  <si>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</si>
  <si>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</si>
  <si>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</si>
  <si>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</si>
  <si>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</si>
  <si>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</si>
  <si>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</si>
  <si>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</si>
  <si>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</si>
  <si>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</si>
  <si>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</si>
  <si>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</si>
  <si>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</si>
  <si>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</si>
  <si>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</si>
  <si>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</si>
  <si>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</si>
  <si>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</si>
  <si>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</si>
  <si>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</si>
  <si>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</si>
  <si>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</si>
  <si>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</si>
  <si>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</si>
  <si>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</si>
  <si>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</si>
  <si>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</si>
  <si>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</si>
  <si>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</si>
  <si>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</si>
  <si>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</si>
  <si>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</si>
  <si>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</si>
  <si>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</si>
  <si>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</si>
  <si>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</si>
  <si>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</si>
  <si>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</si>
  <si>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</si>
  <si>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</si>
  <si>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</si>
  <si>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</si>
  <si>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</si>
  <si>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</si>
  <si>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</si>
  <si>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</si>
  <si>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</si>
  <si>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</si>
  <si>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</si>
  <si>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</si>
  <si>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</si>
  <si>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</si>
  <si>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</si>
  <si>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</si>
  <si>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</si>
  <si>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</si>
  <si>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</si>
  <si>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</si>
  <si>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</si>
  <si>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</si>
  <si>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</si>
  <si>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</si>
  <si>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</si>
  <si>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</si>
  <si>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</si>
  <si>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</si>
  <si>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</si>
  <si>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</si>
  <si>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</si>
  <si>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</si>
  <si>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</si>
  <si>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</si>
  <si>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</si>
  <si>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</si>
  <si>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</si>
  <si>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</si>
  <si>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</si>
  <si>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</si>
  <si>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</si>
  <si>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</si>
  <si>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</si>
  <si>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</si>
  <si>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</si>
  <si>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</si>
  <si>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</si>
  <si>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</si>
  <si>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</si>
  <si>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</si>
  <si>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</si>
  <si>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</si>
  <si>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</si>
  <si>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</si>
  <si>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</si>
  <si>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</si>
  <si>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</si>
  <si>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</si>
  <si>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</si>
  <si>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</si>
  <si>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</si>
  <si>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</si>
  <si>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</si>
  <si>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</si>
  <si>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</si>
  <si>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</si>
  <si>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</si>
  <si>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</si>
  <si>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</si>
  <si>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</si>
  <si>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</si>
  <si>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</si>
  <si>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</si>
  <si>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</si>
  <si>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</si>
  <si>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</si>
  <si>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</si>
  <si>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</si>
  <si>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</si>
  <si>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</si>
  <si>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</si>
  <si>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</si>
  <si>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</si>
  <si>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</si>
  <si>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</si>
  <si>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</si>
  <si>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</si>
  <si>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</si>
  <si>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</si>
  <si>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</si>
  <si>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</si>
  <si>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</si>
  <si>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</si>
  <si>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</si>
  <si>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</si>
  <si>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</si>
  <si>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</si>
  <si>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</si>
  <si>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</si>
  <si>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</si>
  <si>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</si>
  <si>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</si>
  <si>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</si>
  <si>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</si>
  <si>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</si>
  <si>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</si>
  <si>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</si>
  <si>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</si>
  <si>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</si>
  <si>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</si>
  <si>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</si>
  <si>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</si>
  <si>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</si>
  <si>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</si>
  <si>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</si>
  <si>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</si>
  <si>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</si>
  <si>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</si>
  <si>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</si>
  <si>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</si>
  <si>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</si>
  <si>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</si>
  <si>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</si>
  <si>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</si>
  <si>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</si>
  <si>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</si>
  <si>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</si>
  <si>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</si>
  <si>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</si>
  <si>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</si>
  <si>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</si>
  <si>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</si>
  <si>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</si>
  <si>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</si>
  <si>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</si>
  <si>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</si>
  <si>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</si>
  <si>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</si>
  <si>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</si>
  <si>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</si>
  <si>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</si>
  <si>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</si>
  <si>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</si>
  <si>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</si>
  <si>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</si>
  <si>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</si>
  <si>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</si>
  <si>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</si>
  <si>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</si>
  <si>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</si>
  <si>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</si>
  <si>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</si>
  <si>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</si>
  <si>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</si>
  <si>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</si>
  <si>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</si>
  <si>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</si>
  <si>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</si>
  <si>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</si>
  <si>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</si>
  <si>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</si>
  <si>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</si>
  <si>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</si>
  <si>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</si>
  <si>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</si>
  <si>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</si>
  <si>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</si>
  <si>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</si>
  <si>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</si>
  <si>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</si>
  <si>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</si>
  <si>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</si>
  <si>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</si>
  <si>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</si>
  <si>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</si>
  <si>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</si>
  <si>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</si>
  <si>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</si>
  <si>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</si>
  <si>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</si>
  <si>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</si>
  <si>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</si>
  <si>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</si>
  <si>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</si>
  <si>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</si>
  <si>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</si>
  <si>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</si>
  <si>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</si>
  <si>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</si>
  <si>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</si>
  <si>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</si>
  <si>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</si>
  <si>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</si>
  <si>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</si>
  <si>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</si>
  <si>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</si>
  <si>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</si>
  <si>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</si>
  <si>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</si>
  <si>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</si>
  <si>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</si>
  <si>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</si>
  <si>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</si>
  <si>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</si>
  <si>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</si>
  <si>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</si>
  <si>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</si>
  <si>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</si>
  <si>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</si>
  <si>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</si>
  <si>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</si>
  <si>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</si>
  <si>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</si>
  <si>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</si>
  <si>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</si>
  <si>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</si>
  <si>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</si>
  <si>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</si>
  <si>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</si>
  <si>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</si>
  <si>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</si>
  <si>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</si>
  <si>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</si>
  <si>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</si>
  <si>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</si>
  <si>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</si>
  <si>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</si>
  <si>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</si>
  <si>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</si>
  <si>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</si>
  <si>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</si>
  <si>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</si>
  <si>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</si>
  <si>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</si>
  <si>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</si>
  <si>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</si>
  <si>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</si>
  <si>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</si>
  <si>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</si>
  <si>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</si>
  <si>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</si>
  <si>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</si>
  <si>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</si>
  <si>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</si>
  <si>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</si>
  <si>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</si>
  <si>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</si>
  <si>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</si>
  <si>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</si>
  <si>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</si>
  <si>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</si>
  <si>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</si>
  <si>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</si>
  <si>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</si>
  <si>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</si>
  <si>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</si>
  <si>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</si>
  <si>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</si>
  <si>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</si>
  <si>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</si>
  <si>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</si>
  <si>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</si>
  <si>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</si>
  <si>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</si>
  <si>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</si>
  <si>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</si>
  <si>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</si>
  <si>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</si>
  <si>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</si>
  <si>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</si>
  <si>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</si>
  <si>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</si>
  <si>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</si>
  <si>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</si>
  <si>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</si>
  <si>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</si>
  <si>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</si>
  <si>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</si>
  <si>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</si>
  <si>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</si>
  <si>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</si>
  <si>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</si>
  <si>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</si>
  <si>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</si>
  <si>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</si>
  <si>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</si>
  <si>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</si>
  <si>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</si>
  <si>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</si>
  <si>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</si>
  <si>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</si>
  <si>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</si>
  <si>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</si>
  <si>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</si>
  <si>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</si>
  <si>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</si>
  <si>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</si>
  <si>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</si>
  <si>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</si>
  <si>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</si>
  <si>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</si>
  <si>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</si>
  <si>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</si>
  <si>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</si>
  <si>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</si>
  <si>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</si>
  <si>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</si>
  <si>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</si>
  <si>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</si>
  <si>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</si>
  <si>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</si>
  <si>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</si>
  <si>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</si>
  <si>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</si>
  <si>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</si>
  <si>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</si>
  <si>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</si>
  <si>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</si>
  <si>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</si>
  <si>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</si>
  <si>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</si>
  <si>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</si>
  <si>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</si>
  <si>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</si>
  <si>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</si>
  <si>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</si>
  <si>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</si>
  <si>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</si>
  <si>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</si>
  <si>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</si>
  <si>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</si>
  <si>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</si>
  <si>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</si>
  <si>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</si>
  <si>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</si>
  <si>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</si>
  <si>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</si>
  <si>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</si>
  <si>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</si>
  <si>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</si>
  <si>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</si>
  <si>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</si>
  <si>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</si>
  <si>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</si>
  <si>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</si>
  <si>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</si>
  <si>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</si>
  <si>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</si>
  <si>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</si>
  <si>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</si>
  <si>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</si>
  <si>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</si>
  <si>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</si>
  <si>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</si>
  <si>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</si>
  <si>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</si>
  <si>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</si>
  <si>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</si>
  <si>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</si>
  <si>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</si>
  <si>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</si>
  <si>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</si>
  <si>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</si>
  <si>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</si>
  <si>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</si>
  <si>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</si>
  <si>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</si>
  <si>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</si>
  <si>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</si>
  <si>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</si>
  <si>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</si>
  <si>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</si>
  <si>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</si>
  <si>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</si>
  <si>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</si>
  <si>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</si>
  <si>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</si>
  <si>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</si>
  <si>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</si>
  <si>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</si>
  <si>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</si>
  <si>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</si>
  <si>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</si>
  <si>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</si>
  <si>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</si>
  <si>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</si>
  <si>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</si>
  <si>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</si>
  <si>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</si>
  <si>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</si>
  <si>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</si>
  <si>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</si>
  <si>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</si>
  <si>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</si>
  <si>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</si>
  <si>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</si>
  <si>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</si>
  <si>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</si>
  <si>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</si>
  <si>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</si>
  <si>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</si>
  <si>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</si>
  <si>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</si>
  <si>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</si>
  <si>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</si>
  <si>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</si>
  <si>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</si>
  <si>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</si>
  <si>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</si>
  <si>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</si>
  <si>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</si>
  <si>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</si>
  <si>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</si>
  <si>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</si>
  <si>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</si>
  <si>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</si>
  <si>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</si>
  <si>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</si>
  <si>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</si>
  <si>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</si>
  <si>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</si>
  <si>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</si>
  <si>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</si>
  <si>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</si>
  <si>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</si>
  <si>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</si>
  <si>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</si>
  <si>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</si>
  <si>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</si>
  <si>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</si>
  <si>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</si>
  <si>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</si>
  <si>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</si>
  <si>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</si>
  <si>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</si>
  <si>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</si>
  <si>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</si>
  <si>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</si>
  <si>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</si>
  <si>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</si>
  <si>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</si>
  <si>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</si>
  <si>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</si>
  <si>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</si>
  <si>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</si>
  <si>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</si>
  <si>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</si>
  <si>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</si>
  <si>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</si>
  <si>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</si>
  <si>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</si>
  <si>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</si>
  <si>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</si>
  <si>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</si>
  <si>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</si>
  <si>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</si>
  <si>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</si>
  <si>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</si>
  <si>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</si>
  <si>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</si>
  <si>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</si>
  <si>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</si>
  <si>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</si>
  <si>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</si>
  <si>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</si>
  <si>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</si>
  <si>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</si>
  <si>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</si>
  <si>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</si>
  <si>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</si>
  <si>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</si>
  <si>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</si>
  <si>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</si>
  <si>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</si>
  <si>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</si>
  <si>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</si>
  <si>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</si>
  <si>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</si>
  <si>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</si>
  <si>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</si>
  <si>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</si>
  <si>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</si>
  <si>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</si>
  <si>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</si>
  <si>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</si>
  <si>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</si>
  <si>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</si>
  <si>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</si>
  <si>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</si>
  <si>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</si>
  <si>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</si>
  <si>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</si>
  <si>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</si>
  <si>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</si>
  <si>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</si>
  <si>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</si>
  <si>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</si>
  <si>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</si>
  <si>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</si>
  <si>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</si>
  <si>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</si>
  <si>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</si>
  <si>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</si>
  <si>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</si>
  <si>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</si>
  <si>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</si>
  <si>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</si>
  <si>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</si>
  <si>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</si>
  <si>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</si>
  <si>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</si>
  <si>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</si>
  <si>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</si>
  <si>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</si>
  <si>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</si>
  <si>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</si>
  <si>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</si>
  <si>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</si>
  <si>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</si>
  <si>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</si>
  <si>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</si>
  <si>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</si>
  <si>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</si>
  <si>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</si>
  <si>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</si>
  <si>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</si>
  <si>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</si>
  <si>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</si>
  <si>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</si>
  <si>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</si>
  <si>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</si>
  <si>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</si>
  <si>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</si>
  <si>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</si>
  <si>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</si>
  <si>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</si>
  <si>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</si>
  <si>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</si>
  <si>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</si>
  <si>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</si>
  <si>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</si>
  <si>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</si>
  <si>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</si>
  <si>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</si>
  <si>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</si>
  <si>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</si>
  <si>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</si>
  <si>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</si>
  <si>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</si>
  <si>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</si>
  <si>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</si>
  <si>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</si>
  <si>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</si>
  <si>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</si>
  <si>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</si>
  <si>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</si>
  <si>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</si>
  <si>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</si>
  <si>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</si>
  <si>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</si>
  <si>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</si>
  <si>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</si>
  <si>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</si>
  <si>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</si>
  <si>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</si>
  <si>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</si>
  <si>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</si>
  <si>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</si>
  <si>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</si>
  <si>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</si>
  <si>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</si>
  <si>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</si>
  <si>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</si>
  <si>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</si>
  <si>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</si>
  <si>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</si>
  <si>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</si>
  <si>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</si>
  <si>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</si>
  <si>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</si>
  <si>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</si>
  <si>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</si>
  <si>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</si>
  <si>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</si>
  <si>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</si>
  <si>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</si>
  <si>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</si>
  <si>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</si>
  <si>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</si>
  <si>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</si>
  <si>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</si>
  <si>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</si>
  <si>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</si>
  <si>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</si>
  <si>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</si>
  <si>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</si>
  <si>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</si>
  <si>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</si>
  <si>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</si>
  <si>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</si>
  <si>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</si>
  <si>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</si>
  <si>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</si>
  <si>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</si>
  <si>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</si>
  <si>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</si>
  <si>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</si>
  <si>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</si>
  <si>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</si>
  <si>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</si>
  <si>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</si>
  <si>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</si>
  <si>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</si>
  <si>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</si>
  <si>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</si>
  <si>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</si>
  <si>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</si>
  <si>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</si>
  <si>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</si>
  <si>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</si>
  <si>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</si>
  <si>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</si>
  <si>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</si>
  <si>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</si>
  <si>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</si>
  <si>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</si>
  <si>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</si>
  <si>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</si>
  <si>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</si>
  <si>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</si>
  <si>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</si>
  <si>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</si>
  <si>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</si>
  <si>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</si>
  <si>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</si>
  <si>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</si>
  <si>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</si>
  <si>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</si>
  <si>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</si>
  <si>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</si>
  <si>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</si>
  <si>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</si>
  <si>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</si>
  <si>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</si>
  <si>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</si>
  <si>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</si>
  <si>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</si>
  <si>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</si>
  <si>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</si>
  <si>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</si>
  <si>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</si>
  <si>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</si>
  <si>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</si>
  <si>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</si>
  <si>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</si>
  <si>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</si>
  <si>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</si>
  <si>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</si>
  <si>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</si>
  <si>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</si>
  <si>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</si>
  <si>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</si>
  <si>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</si>
  <si>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</si>
  <si>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</si>
  <si>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</si>
  <si>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</si>
  <si>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</si>
  <si>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</si>
  <si>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</si>
  <si>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</si>
  <si>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</si>
  <si>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</si>
  <si>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</si>
  <si>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</si>
  <si>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</si>
  <si>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</si>
  <si>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</si>
  <si>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</si>
  <si>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</si>
  <si>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</si>
  <si>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</si>
  <si>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</si>
  <si>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</si>
  <si>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</si>
  <si>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</si>
  <si>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</si>
  <si>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</si>
  <si>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</si>
  <si>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</si>
  <si>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</si>
  <si>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</si>
  <si>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</si>
  <si>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</si>
  <si>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</si>
  <si>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</si>
  <si>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</si>
  <si>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</si>
  <si>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</si>
  <si>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</si>
  <si>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</si>
  <si>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</si>
  <si>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</si>
  <si>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</si>
  <si>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</si>
  <si>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</si>
  <si>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</si>
  <si>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</si>
  <si>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</si>
  <si>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</si>
  <si>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</si>
  <si>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</si>
  <si>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</si>
  <si>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</si>
  <si>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</si>
  <si>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</si>
  <si>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</si>
  <si>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</si>
  <si>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</si>
  <si>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</si>
  <si>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</si>
  <si>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</si>
  <si>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</si>
  <si>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</si>
  <si>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</si>
  <si>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</si>
  <si>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</si>
  <si>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</si>
  <si>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</si>
  <si>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</si>
  <si>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</si>
  <si>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</si>
  <si>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</si>
  <si>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</si>
  <si>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</si>
  <si>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</si>
  <si>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</si>
  <si>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</si>
  <si>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</si>
  <si>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</si>
  <si>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</si>
  <si>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</si>
  <si>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</si>
  <si>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</si>
  <si>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</si>
  <si>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</si>
  <si>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</si>
  <si>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</si>
  <si>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</si>
  <si>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</si>
  <si>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</si>
  <si>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</si>
  <si>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</si>
  <si>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</si>
  <si>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</si>
  <si>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</si>
  <si>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</si>
  <si>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</si>
  <si>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</si>
  <si>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</si>
  <si>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</si>
  <si>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</si>
  <si>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</si>
  <si>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</si>
  <si>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</si>
  <si>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</si>
  <si>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</si>
  <si>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</si>
  <si>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</si>
  <si>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</si>
  <si>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</si>
  <si>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</si>
  <si>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</si>
  <si>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</si>
  <si>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</si>
  <si>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</si>
  <si>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</si>
  <si>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</si>
  <si>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</si>
  <si>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</si>
  <si>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</si>
  <si>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</si>
  <si>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</si>
  <si>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</si>
  <si>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</si>
  <si>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</si>
  <si>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</si>
  <si>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</si>
  <si>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</si>
  <si>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</si>
  <si>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</si>
  <si>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</si>
  <si>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</si>
  <si>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</si>
  <si>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</si>
  <si>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</si>
  <si>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</si>
  <si>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</si>
  <si>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</si>
  <si>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</si>
  <si>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</si>
  <si>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</si>
  <si>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</si>
  <si>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</si>
  <si>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</si>
  <si>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</si>
  <si>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</si>
  <si>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</si>
  <si>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</si>
  <si>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</si>
  <si>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</si>
  <si>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</si>
  <si>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</si>
  <si>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</si>
  <si>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</si>
  <si>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</si>
  <si>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</si>
  <si>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</si>
  <si>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</si>
  <si>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</si>
  <si>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</si>
  <si>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</si>
  <si>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</si>
  <si>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</si>
  <si>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</si>
  <si>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</si>
  <si>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</si>
  <si>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</si>
  <si>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</si>
  <si>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</si>
  <si>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</si>
  <si>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</si>
  <si>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</si>
  <si>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</si>
  <si>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</si>
  <si>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</si>
  <si>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</si>
  <si>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</si>
  <si>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</si>
  <si>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</si>
  <si>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</si>
  <si>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</si>
  <si>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</si>
  <si>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</si>
  <si>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</si>
  <si>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</si>
  <si>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</si>
  <si>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</si>
  <si>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</si>
  <si>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</si>
  <si>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</si>
  <si>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</si>
  <si>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</si>
  <si>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</si>
  <si>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</si>
  <si>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</si>
  <si>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</si>
  <si>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</si>
  <si>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</si>
  <si>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</si>
  <si>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</si>
  <si>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</si>
  <si>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</si>
  <si>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</si>
  <si>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</si>
  <si>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</si>
  <si>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</si>
  <si>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</si>
  <si>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</si>
  <si>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</si>
  <si>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</si>
  <si>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</si>
  <si>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</si>
  <si>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</si>
  <si>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</si>
  <si>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</si>
  <si>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</si>
  <si>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</si>
  <si>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</si>
  <si>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</si>
  <si>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</si>
  <si>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</si>
  <si>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</si>
  <si>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</si>
  <si>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</si>
  <si>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</si>
  <si>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</si>
  <si>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</si>
  <si>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</si>
  <si>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</si>
  <si>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</si>
  <si>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</si>
  <si>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</si>
  <si>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</si>
  <si>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</si>
  <si>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</si>
  <si>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</si>
  <si>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</si>
  <si>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</si>
  <si>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</si>
  <si>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</si>
  <si>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</si>
  <si>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</si>
  <si>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</si>
  <si>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</si>
  <si>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</si>
  <si>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</si>
  <si>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</si>
  <si>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</si>
  <si>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</si>
  <si>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</si>
  <si>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</si>
  <si>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</si>
  <si>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</si>
  <si>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</si>
  <si>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</si>
  <si>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</si>
  <si>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</si>
  <si>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</si>
  <si>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</si>
  <si>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</si>
  <si>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</si>
  <si>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</si>
  <si>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</si>
  <si>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</si>
  <si>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</si>
  <si>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</si>
  <si>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</si>
  <si>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</si>
  <si>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</si>
  <si>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</si>
  <si>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</si>
  <si>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</si>
  <si>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</si>
  <si>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</si>
  <si>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</si>
  <si>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</si>
  <si>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</si>
  <si>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</si>
  <si>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</si>
  <si>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</si>
  <si>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</si>
  <si>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</si>
  <si>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</si>
  <si>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</si>
  <si>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</si>
  <si>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</si>
  <si>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</si>
  <si>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</si>
  <si>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</si>
  <si>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</si>
  <si>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</si>
  <si>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</si>
  <si>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</si>
  <si>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</si>
  <si>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</si>
  <si>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</si>
  <si>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</si>
  <si>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</si>
  <si>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</si>
  <si>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</si>
  <si>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</si>
  <si>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</si>
  <si>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</si>
  <si>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</si>
  <si>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</si>
  <si>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</si>
  <si>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</si>
  <si>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</si>
  <si>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</si>
  <si>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</si>
  <si>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</si>
  <si>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</si>
  <si>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</si>
  <si>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</si>
  <si>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</si>
  <si>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</si>
  <si>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</si>
  <si>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</si>
  <si>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</si>
  <si>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</si>
  <si>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</si>
  <si>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</si>
  <si>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</si>
  <si>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</si>
  <si>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</si>
  <si>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</si>
  <si>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</si>
  <si>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</si>
  <si>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</si>
  <si>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</si>
  <si>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</si>
  <si>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</si>
  <si>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</si>
  <si>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</si>
  <si>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</si>
  <si>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</si>
  <si>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</si>
  <si>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</si>
  <si>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</si>
  <si>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</si>
  <si>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</si>
  <si>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</si>
  <si>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</si>
  <si>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</si>
  <si>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</si>
  <si>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</si>
  <si>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</si>
  <si>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</si>
  <si>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</si>
  <si>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</si>
  <si>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</si>
  <si>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</si>
  <si>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</si>
  <si>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</si>
  <si>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</si>
  <si>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</si>
  <si>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</si>
  <si>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</si>
  <si>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</si>
  <si>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</si>
  <si>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</si>
  <si>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</si>
  <si>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</si>
  <si>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</si>
  <si>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</si>
  <si>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</si>
  <si>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</si>
  <si>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</si>
  <si>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</si>
  <si>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</si>
  <si>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</si>
  <si>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</si>
  <si>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</si>
  <si>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</si>
  <si>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</si>
  <si>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</si>
  <si>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</si>
  <si>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</si>
  <si>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</si>
  <si>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</si>
  <si>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</si>
  <si>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</si>
  <si>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</si>
  <si>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</si>
  <si>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</si>
  <si>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</si>
  <si>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</si>
  <si>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</si>
  <si>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</si>
  <si>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</si>
  <si>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</si>
  <si>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</si>
  <si>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</si>
  <si>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</si>
  <si>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</si>
  <si>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</si>
  <si>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</si>
  <si>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</si>
  <si>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</si>
  <si>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</si>
  <si>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</si>
  <si>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</si>
  <si>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</si>
  <si>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</si>
  <si>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</si>
  <si>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</si>
  <si>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</si>
  <si>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</si>
  <si>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</si>
  <si>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</si>
  <si>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</si>
  <si>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</si>
  <si>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</si>
  <si>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</si>
  <si>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</si>
  <si>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</si>
  <si>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</si>
  <si>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</si>
  <si>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</si>
  <si>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</si>
  <si>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</si>
  <si>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</si>
  <si>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</si>
  <si>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</si>
  <si>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</si>
  <si>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</si>
  <si>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</si>
  <si>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</si>
  <si>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</si>
  <si>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</si>
  <si>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</si>
  <si>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</si>
  <si>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</si>
  <si>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</si>
  <si>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</si>
  <si>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</si>
  <si>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</si>
  <si>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</si>
  <si>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</si>
  <si>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</si>
  <si>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</si>
  <si>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</si>
  <si>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</si>
  <si>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</si>
  <si>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</si>
  <si>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</si>
  <si>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</si>
  <si>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</si>
  <si>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</si>
  <si>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</si>
  <si>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</si>
  <si>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</si>
  <si>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</si>
  <si>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</si>
  <si>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</si>
  <si>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</si>
  <si>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</si>
  <si>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</si>
  <si>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</si>
  <si>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</si>
  <si>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</si>
  <si>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</si>
  <si>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</si>
  <si>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</si>
  <si>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</si>
  <si>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</si>
  <si>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</si>
  <si>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</si>
  <si>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</si>
  <si>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</si>
  <si>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</si>
  <si>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</si>
  <si>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</si>
  <si>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</si>
  <si>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</si>
  <si>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</si>
  <si>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</si>
  <si>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</si>
  <si>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</si>
  <si>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</si>
  <si>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</si>
  <si>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</si>
  <si>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</si>
  <si>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</si>
  <si>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</si>
  <si>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</si>
  <si>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</si>
  <si>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</si>
  <si>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</si>
  <si>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</si>
  <si>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</si>
  <si>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</si>
  <si>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</si>
  <si>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</si>
  <si>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</si>
  <si>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</si>
  <si>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</si>
  <si>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</si>
  <si>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</si>
  <si>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</si>
  <si>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</si>
  <si>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</si>
  <si>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</si>
  <si>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</si>
  <si>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</si>
  <si>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</si>
  <si>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</si>
  <si>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</si>
  <si>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</si>
  <si>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</si>
  <si>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</si>
  <si>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</si>
  <si>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</si>
  <si>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</si>
  <si>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</si>
  <si>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</si>
  <si>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</si>
  <si>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</si>
  <si>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</si>
  <si>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</si>
  <si>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</si>
  <si>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</si>
  <si>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</si>
  <si>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</si>
  <si>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</si>
  <si>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</si>
  <si>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</si>
  <si>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</si>
  <si>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</si>
  <si>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</si>
  <si>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</si>
  <si>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</si>
  <si>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</si>
  <si>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</si>
  <si>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</si>
  <si>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</si>
  <si>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</si>
  <si>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</si>
  <si>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</si>
  <si>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</si>
  <si>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</si>
  <si>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</si>
  <si>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</si>
  <si>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</si>
  <si>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</si>
  <si>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</si>
  <si>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</si>
  <si>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</si>
  <si>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</si>
  <si>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</si>
  <si>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</si>
  <si>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</si>
  <si>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</si>
  <si>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</si>
  <si>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</si>
  <si>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</si>
  <si>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</si>
  <si>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</si>
  <si>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</si>
  <si>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</si>
  <si>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</si>
  <si>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</si>
  <si>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</si>
  <si>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</si>
  <si>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</si>
  <si>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</si>
  <si>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</si>
  <si>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</si>
  <si>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</si>
  <si>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</si>
  <si>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</si>
  <si>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</si>
  <si>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</si>
  <si>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</si>
  <si>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</si>
  <si>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</si>
  <si>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</si>
  <si>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</si>
  <si>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</si>
  <si>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</si>
  <si>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</si>
  <si>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</si>
  <si>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</si>
  <si>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</si>
  <si>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</si>
  <si>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</si>
  <si>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</si>
  <si>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</si>
  <si>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</si>
  <si>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</si>
  <si>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</si>
  <si>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</si>
  <si>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</si>
  <si>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</si>
  <si>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</si>
  <si>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</si>
  <si>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</si>
  <si>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</si>
  <si>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</si>
  <si>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</si>
  <si>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</si>
  <si>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</si>
  <si>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</si>
  <si>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</si>
  <si>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</si>
  <si>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</si>
  <si>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</si>
  <si>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</si>
  <si>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</si>
  <si>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</si>
  <si>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</si>
  <si>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</si>
  <si>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</si>
  <si>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</si>
  <si>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</si>
  <si>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</si>
  <si>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</si>
  <si>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</si>
  <si>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</si>
  <si>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</si>
  <si>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</si>
  <si>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</si>
  <si>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</si>
  <si>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</si>
  <si>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</si>
  <si>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</si>
  <si>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</si>
  <si>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</si>
  <si>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</si>
  <si>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</si>
  <si>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</si>
  <si>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</si>
  <si>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</si>
  <si>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</si>
  <si>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</si>
  <si>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</si>
  <si>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</si>
  <si>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</si>
  <si>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</si>
  <si>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</si>
  <si>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</si>
  <si>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</si>
  <si>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</si>
  <si>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</si>
  <si>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</si>
  <si>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</si>
  <si>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</si>
  <si>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</si>
  <si>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</si>
  <si>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</si>
  <si>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</si>
  <si>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</si>
  <si>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</si>
  <si>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</si>
  <si>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</si>
  <si>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</si>
  <si>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</si>
  <si>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</si>
  <si>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</si>
  <si>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</si>
  <si>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</si>
  <si>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</si>
  <si>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</si>
  <si>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</si>
  <si>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</si>
  <si>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</si>
  <si>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</si>
  <si>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</si>
  <si>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</si>
  <si>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</si>
  <si>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</si>
  <si>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</si>
  <si>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</si>
  <si>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</si>
  <si>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</si>
  <si>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</si>
  <si>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</si>
  <si>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</si>
  <si>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</si>
  <si>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</si>
  <si>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</si>
  <si>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</si>
  <si>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</si>
  <si>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</si>
  <si>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</si>
  <si>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</si>
  <si>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</si>
  <si>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</si>
  <si>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</si>
  <si>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</si>
  <si>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</si>
  <si>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</si>
  <si>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</si>
  <si>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</si>
  <si>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</si>
  <si>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</si>
  <si>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</si>
  <si>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</si>
  <si>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</si>
  <si>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</si>
  <si>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</si>
  <si>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</si>
  <si>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</si>
  <si>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</si>
  <si>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</si>
  <si>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</si>
  <si>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</si>
  <si>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</si>
  <si>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</si>
  <si>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</si>
  <si>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</si>
  <si>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</si>
  <si>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</si>
  <si>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</si>
  <si>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</si>
  <si>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</si>
  <si>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</si>
  <si>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</si>
  <si>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</si>
  <si>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</si>
  <si>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</si>
  <si>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</si>
  <si>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</si>
  <si>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</si>
  <si>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</si>
  <si>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</si>
  <si>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</si>
  <si>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</si>
  <si>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</si>
  <si>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</si>
  <si>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</si>
  <si>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</si>
  <si>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</si>
  <si>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</si>
  <si>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</si>
  <si>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</si>
  <si>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</si>
  <si>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</si>
  <si>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</si>
  <si>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</si>
  <si>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</si>
  <si>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</si>
  <si>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</si>
  <si>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</si>
  <si>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</si>
  <si>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</si>
  <si>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</si>
  <si>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</si>
  <si>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</si>
  <si>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</si>
  <si>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</si>
  <si>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</si>
  <si>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</si>
  <si>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</si>
  <si>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</si>
  <si>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</si>
  <si>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</si>
  <si>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</si>
  <si>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</si>
  <si>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</si>
  <si>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</si>
  <si>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</si>
  <si>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</si>
  <si>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</si>
  <si>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</si>
  <si>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</si>
  <si>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</si>
  <si>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</si>
  <si>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</si>
  <si>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</si>
  <si>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</si>
  <si>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</si>
  <si>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</si>
  <si>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</si>
  <si>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</si>
  <si>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</si>
  <si>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</si>
  <si>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</si>
  <si>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</si>
  <si>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</si>
  <si>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</si>
  <si>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</si>
  <si>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</si>
  <si>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</si>
  <si>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</si>
  <si>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</si>
  <si>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</si>
  <si>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</si>
  <si>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</si>
  <si>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</si>
  <si>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</si>
  <si>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</si>
  <si>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</si>
  <si>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</si>
  <si>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</si>
  <si>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</si>
  <si>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</si>
  <si>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</si>
  <si>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</si>
  <si>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</si>
  <si>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</si>
  <si>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</si>
  <si>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</si>
  <si>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</si>
  <si>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</si>
  <si>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</si>
  <si>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</si>
  <si>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</si>
  <si>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</si>
  <si>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</si>
  <si>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</si>
  <si>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</si>
  <si>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</si>
  <si>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</si>
  <si>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</si>
  <si>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</si>
  <si>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</si>
  <si>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</si>
  <si>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</si>
  <si>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</si>
  <si>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</si>
  <si>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</si>
  <si>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</si>
  <si>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</si>
  <si>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</si>
  <si>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</si>
  <si>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</si>
  <si>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</si>
  <si>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</si>
  <si>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</si>
  <si>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</si>
  <si>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</si>
  <si>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</si>
  <si>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</si>
  <si>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</si>
  <si>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</si>
  <si>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</si>
  <si>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</si>
  <si>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</si>
  <si>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</si>
  <si>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</si>
  <si>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</si>
  <si>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</si>
  <si>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</si>
  <si>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</si>
  <si>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</si>
  <si>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</si>
  <si>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</si>
  <si>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</si>
  <si>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</si>
  <si>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</si>
  <si>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</si>
  <si>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</si>
  <si>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</si>
  <si>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</si>
  <si>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</si>
  <si>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</si>
  <si>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</si>
  <si>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</si>
  <si>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</si>
  <si>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</si>
  <si>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</si>
  <si>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</si>
  <si>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</si>
  <si>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</si>
  <si>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</si>
  <si>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</si>
  <si>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</si>
  <si>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</si>
  <si>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</si>
  <si>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</si>
  <si>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</si>
  <si>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</si>
  <si>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</si>
  <si>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</si>
  <si>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</si>
  <si>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</si>
  <si>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</si>
  <si>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</si>
  <si>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</si>
  <si>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</si>
  <si>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</si>
  <si>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</si>
  <si>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</si>
  <si>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</si>
  <si>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</si>
  <si>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</si>
  <si>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</si>
  <si>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</si>
  <si>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</si>
  <si>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</si>
  <si>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</si>
  <si>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</si>
  <si>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</si>
  <si>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</si>
  <si>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</si>
  <si>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</si>
  <si>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</si>
  <si>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</si>
  <si>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</si>
  <si>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</si>
  <si>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</si>
  <si>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</si>
  <si>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</si>
  <si>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</si>
  <si>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</si>
  <si>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</si>
  <si>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</si>
  <si>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</si>
  <si>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</si>
  <si>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</si>
  <si>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</si>
  <si>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</si>
  <si>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</si>
  <si>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</si>
  <si>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</si>
  <si>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</si>
  <si>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</si>
  <si>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</si>
  <si>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</si>
  <si>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</si>
  <si>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</si>
  <si>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</si>
  <si>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</si>
  <si>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</si>
  <si>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</si>
  <si>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</si>
  <si>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</si>
  <si>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</si>
  <si>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</si>
  <si>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</si>
  <si>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</si>
  <si>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</si>
  <si>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</si>
  <si>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</si>
  <si>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</si>
  <si>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</si>
  <si>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</si>
  <si>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</si>
  <si>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</si>
  <si>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</si>
  <si>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</si>
  <si>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</si>
  <si>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</si>
  <si>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</si>
  <si>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</si>
  <si>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</si>
  <si>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</si>
  <si>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</si>
  <si>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</si>
  <si>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</si>
  <si>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</si>
  <si>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</si>
  <si>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</si>
  <si>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</si>
  <si>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</si>
  <si>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</si>
  <si>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</si>
  <si>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</si>
  <si>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</si>
  <si>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</si>
  <si>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</si>
  <si>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</si>
  <si>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</si>
  <si>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</si>
  <si>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</si>
  <si>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</si>
  <si>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</si>
  <si>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</si>
  <si>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</si>
  <si>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</si>
  <si>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</si>
  <si>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</si>
  <si>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</si>
  <si>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</si>
  <si>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</si>
  <si>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</si>
  <si>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</si>
  <si>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</si>
  <si>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</si>
  <si>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</si>
  <si>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</si>
  <si>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</si>
  <si>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</si>
  <si>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</si>
  <si>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</si>
  <si>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</si>
  <si>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</si>
  <si>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</si>
  <si>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</si>
  <si>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</si>
  <si>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</si>
  <si>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</si>
  <si>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</si>
  <si>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</si>
  <si>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</si>
  <si>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</si>
  <si>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</si>
  <si>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</si>
  <si>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</si>
  <si>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</si>
  <si>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</si>
  <si>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</si>
  <si>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</si>
  <si>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</si>
  <si>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</si>
  <si>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</si>
  <si>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</si>
  <si>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</si>
  <si>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</si>
  <si>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</si>
  <si>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</si>
  <si>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</si>
  <si>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</si>
  <si>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</si>
  <si>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</si>
  <si>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</si>
  <si>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</si>
  <si>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</si>
  <si>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</si>
  <si>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</si>
  <si>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</si>
  <si>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</si>
  <si>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</si>
  <si>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</si>
  <si>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</si>
  <si>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</si>
  <si>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</si>
  <si>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</si>
  <si>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</si>
  <si>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</si>
  <si>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</si>
  <si>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</si>
  <si>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</si>
  <si>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</si>
  <si>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</si>
  <si>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</si>
  <si>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</si>
  <si>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</si>
  <si>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</si>
  <si>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</si>
  <si>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</si>
  <si>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</si>
  <si>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</si>
  <si>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</si>
  <si>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</si>
  <si>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</si>
  <si>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</si>
  <si>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</si>
  <si>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</si>
  <si>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</si>
  <si>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</si>
  <si>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</si>
  <si>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</si>
  <si>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</si>
  <si>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</si>
  <si>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</si>
  <si>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</si>
  <si>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</si>
  <si>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</si>
  <si>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</si>
  <si>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</si>
  <si>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</si>
  <si>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</si>
  <si>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</si>
  <si>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</si>
  <si>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</si>
  <si>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</si>
  <si>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</si>
  <si>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</si>
  <si>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</si>
  <si>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</si>
  <si>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</si>
  <si>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</si>
  <si>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</si>
  <si>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</si>
  <si>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</si>
  <si>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</si>
  <si>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</si>
  <si>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</si>
  <si>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</si>
  <si>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</si>
  <si>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</si>
  <si>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</si>
  <si>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</si>
  <si>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</si>
  <si>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</si>
  <si>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</si>
  <si>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</si>
  <si>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</si>
  <si>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</si>
  <si>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</si>
  <si>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</si>
  <si>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</si>
  <si>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</si>
  <si>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</si>
  <si>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</si>
  <si>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</si>
  <si>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</si>
  <si>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</si>
  <si>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</si>
  <si>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</si>
  <si>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</si>
  <si>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</si>
  <si>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</si>
  <si>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</si>
  <si>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</si>
  <si>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</si>
  <si>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</si>
  <si>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</si>
  <si>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</si>
  <si>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</si>
  <si>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</si>
  <si>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</si>
  <si>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</si>
  <si>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</si>
  <si>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</si>
  <si>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</si>
  <si>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</si>
  <si>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</si>
  <si>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</si>
  <si>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</si>
  <si>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</si>
  <si>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</si>
  <si>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</si>
  <si>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</si>
  <si>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</si>
  <si>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</si>
  <si>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</si>
  <si>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</si>
  <si>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</si>
  <si>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</si>
  <si>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</si>
  <si>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</si>
  <si>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</si>
  <si>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</si>
  <si>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</si>
  <si>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</si>
  <si>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</si>
  <si>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</si>
  <si>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</si>
  <si>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</si>
  <si>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</si>
  <si>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</si>
  <si>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</si>
  <si>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</si>
  <si>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</si>
  <si>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</si>
  <si>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</si>
  <si>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</si>
  <si>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</si>
  <si>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</si>
  <si>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</si>
  <si>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</si>
  <si>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</si>
  <si>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</si>
  <si>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</si>
  <si>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</si>
  <si>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</si>
  <si>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</si>
  <si>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</si>
  <si>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</si>
  <si>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</si>
  <si>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</si>
  <si>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</si>
  <si>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</si>
  <si>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</si>
  <si>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</si>
  <si>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</si>
  <si>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</si>
  <si>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</si>
  <si>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</si>
  <si>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</si>
  <si>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</si>
  <si>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</si>
  <si>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</si>
  <si>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</si>
  <si>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</si>
  <si>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</si>
  <si>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</si>
  <si>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</si>
  <si>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</si>
  <si>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</si>
  <si>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</si>
  <si>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</si>
  <si>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</si>
  <si>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</si>
  <si>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</si>
  <si>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</si>
  <si>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</si>
  <si>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</si>
  <si>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</si>
  <si>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</si>
  <si>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</si>
  <si>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</si>
  <si>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</si>
  <si>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</si>
  <si>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</si>
  <si>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</si>
  <si>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</si>
  <si>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</si>
  <si>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</si>
  <si>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</si>
  <si>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</si>
  <si>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</si>
  <si>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</si>
  <si>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</si>
  <si>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</si>
  <si>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</si>
  <si>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</si>
  <si>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</si>
  <si>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</si>
  <si>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</si>
  <si>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</si>
  <si>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</si>
  <si>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</si>
  <si>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</si>
  <si>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</si>
  <si>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</si>
  <si>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</si>
  <si>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</si>
  <si>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</si>
  <si>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</si>
  <si>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</si>
  <si>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</si>
  <si>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</si>
  <si>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</si>
  <si>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</si>
  <si>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</si>
  <si>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</si>
  <si>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</si>
  <si>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</si>
  <si>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</si>
  <si>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</si>
  <si>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</si>
  <si>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</si>
  <si>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</si>
  <si>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</si>
  <si>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</si>
  <si>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</si>
  <si>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</si>
  <si>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</si>
  <si>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</si>
  <si>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</si>
  <si>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</si>
  <si>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</si>
  <si>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</si>
  <si>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</si>
  <si>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</si>
  <si>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</si>
  <si>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</si>
  <si>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</si>
  <si>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</si>
  <si>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</si>
  <si>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</si>
  <si>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</si>
  <si>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</si>
  <si>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</si>
  <si>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</si>
  <si>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</si>
  <si>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</si>
  <si>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</si>
  <si>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</si>
  <si>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</si>
  <si>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</si>
  <si>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</si>
  <si>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</si>
  <si>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</si>
  <si>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</si>
  <si>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</si>
  <si>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</si>
  <si>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</si>
  <si>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</si>
  <si>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</si>
  <si>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</si>
  <si>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</si>
  <si>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</si>
  <si>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</si>
  <si>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</si>
  <si>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</si>
  <si>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</si>
  <si>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</si>
  <si>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</si>
  <si>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</si>
  <si>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</si>
  <si>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</si>
  <si>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</si>
  <si>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</si>
  <si>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</si>
  <si>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</si>
  <si>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</si>
  <si>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</si>
  <si>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</si>
  <si>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</si>
  <si>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</si>
  <si>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</si>
  <si>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</si>
  <si>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</si>
  <si>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</si>
  <si>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</si>
  <si>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</si>
  <si>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</si>
  <si>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</si>
  <si>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</si>
  <si>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</si>
  <si>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</si>
  <si>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</si>
  <si>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</si>
  <si>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</si>
  <si>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</si>
  <si>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</si>
  <si>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</si>
  <si>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</si>
  <si>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</si>
  <si>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</si>
  <si>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</si>
  <si>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</si>
  <si>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</si>
  <si>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</si>
  <si>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</si>
  <si>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</si>
  <si>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</si>
  <si>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</si>
  <si>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</si>
  <si>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</si>
  <si>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</si>
  <si>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</si>
  <si>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</si>
  <si>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</si>
  <si>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</si>
  <si>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</si>
  <si>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</si>
  <si>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</si>
  <si>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</si>
  <si>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</si>
  <si>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</si>
  <si>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</si>
  <si>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</si>
  <si>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</si>
  <si>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</si>
  <si>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</si>
  <si>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</si>
  <si>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</si>
  <si>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</si>
  <si>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</si>
  <si>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</si>
  <si>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</si>
  <si>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</si>
  <si>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</si>
  <si>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</si>
  <si>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</si>
  <si>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</si>
  <si>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</si>
  <si>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</si>
  <si>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</si>
  <si>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</si>
  <si>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</si>
  <si>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</si>
  <si>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</si>
  <si>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</si>
  <si>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</si>
  <si>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</si>
  <si>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</si>
  <si>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</si>
  <si>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</si>
  <si>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</si>
  <si>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</si>
  <si>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</si>
  <si>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</si>
  <si>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</si>
  <si>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</si>
  <si>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</si>
  <si>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</si>
  <si>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</si>
  <si>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</si>
  <si>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</si>
  <si>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</si>
  <si>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</si>
  <si>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</si>
  <si>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</si>
  <si>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</si>
  <si>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</si>
  <si>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</si>
  <si>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</si>
  <si>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</si>
  <si>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</si>
  <si>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</si>
  <si>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</si>
  <si>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</si>
  <si>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</si>
  <si>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</si>
  <si>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</si>
  <si>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</si>
  <si>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</si>
  <si>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</si>
  <si>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</si>
  <si>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</si>
  <si>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</si>
  <si>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</si>
  <si>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</si>
  <si>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</si>
  <si>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</si>
  <si>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</si>
  <si>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</si>
  <si>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</si>
  <si>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</si>
  <si>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</si>
  <si>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</si>
  <si>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</si>
  <si>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</si>
  <si>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</si>
  <si>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</si>
  <si>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</si>
  <si>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</si>
  <si>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</si>
  <si>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</si>
  <si>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</si>
  <si>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</si>
  <si>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</si>
  <si>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</si>
  <si>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</si>
  <si>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</si>
  <si>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</si>
  <si>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</si>
  <si>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</si>
  <si>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</si>
  <si>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</si>
  <si>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</si>
  <si>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</si>
  <si>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</si>
  <si>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</si>
  <si>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</si>
  <si>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</si>
  <si>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</si>
  <si>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</si>
  <si>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</si>
  <si>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</si>
  <si>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</si>
  <si>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</si>
  <si>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</si>
  <si>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</si>
  <si>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</si>
  <si>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</si>
  <si>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</si>
  <si>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</si>
  <si>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</si>
  <si>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</si>
  <si>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</si>
  <si>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</si>
  <si>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</si>
  <si>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</si>
  <si>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</si>
  <si>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</si>
  <si>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</si>
  <si>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</si>
  <si>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</si>
  <si>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</si>
  <si>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</si>
  <si>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</si>
  <si>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</si>
  <si>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</si>
  <si>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</si>
  <si>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</si>
  <si>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</si>
  <si>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</si>
  <si>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</si>
  <si>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</si>
  <si>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</si>
  <si>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</si>
  <si>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</si>
  <si>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</si>
  <si>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</si>
  <si>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</si>
  <si>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</si>
  <si>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</si>
  <si>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</si>
  <si>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</si>
  <si>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</si>
  <si>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</si>
  <si>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</si>
  <si>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</si>
  <si>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</si>
  <si>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</si>
  <si>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</si>
  <si>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</si>
  <si>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</si>
  <si>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</si>
  <si>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</si>
  <si>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</si>
  <si>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</si>
  <si>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</si>
  <si>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</si>
  <si>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</si>
  <si>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</si>
  <si>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</si>
  <si>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</si>
  <si>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</si>
  <si>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</si>
  <si>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</si>
  <si>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</si>
  <si>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</si>
  <si>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</si>
  <si>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</si>
  <si>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</si>
  <si>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</si>
  <si>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</si>
  <si>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</si>
  <si>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</si>
  <si>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</si>
  <si>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</si>
  <si>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</si>
  <si>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</si>
  <si>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</si>
  <si>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</si>
  <si>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</si>
  <si>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</si>
  <si>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</si>
  <si>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</si>
  <si>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</si>
  <si>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</si>
  <si>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</si>
  <si>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</si>
  <si>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</si>
  <si>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</si>
  <si>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</si>
  <si>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</si>
  <si>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</si>
  <si>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</si>
  <si>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</si>
  <si>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</si>
  <si>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</si>
  <si>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</si>
  <si>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</si>
  <si>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</si>
  <si>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</si>
  <si>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</si>
  <si>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</si>
  <si>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</si>
  <si>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</si>
  <si>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</si>
  <si>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</si>
  <si>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</si>
  <si>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</si>
  <si>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</si>
  <si>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</si>
  <si>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</si>
  <si>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</si>
  <si>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</si>
  <si>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</si>
  <si>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</si>
  <si>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</si>
  <si>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</si>
  <si>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</si>
  <si>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</si>
  <si>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</si>
  <si>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</si>
  <si>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</si>
  <si>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</si>
  <si>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</si>
  <si>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</si>
  <si>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</si>
  <si>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</si>
  <si>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</si>
  <si>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</si>
  <si>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</si>
  <si>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</si>
  <si>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</si>
  <si>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</si>
  <si>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</si>
  <si>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</si>
  <si>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</si>
  <si>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</si>
  <si>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</si>
  <si>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</si>
  <si>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</si>
  <si>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</si>
  <si>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</si>
  <si>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</si>
  <si>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</si>
  <si>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</si>
  <si>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</si>
  <si>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</si>
  <si>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</si>
  <si>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</si>
  <si>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</si>
  <si>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</si>
  <si>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</si>
  <si>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</si>
  <si>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</si>
  <si>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</si>
  <si>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</si>
  <si>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</si>
  <si>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</si>
  <si>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</si>
  <si>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</si>
  <si>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</si>
  <si>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</si>
  <si>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</si>
  <si>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</si>
  <si>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</si>
  <si>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</si>
  <si>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</si>
  <si>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</si>
  <si>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</si>
  <si>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</si>
  <si>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</si>
  <si>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</si>
  <si>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</si>
  <si>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</si>
  <si>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</si>
  <si>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</si>
  <si>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</si>
  <si>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</si>
  <si>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</si>
  <si>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</si>
  <si>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</si>
  <si>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</si>
  <si>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</si>
  <si>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</si>
  <si>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</si>
  <si>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</si>
  <si>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</si>
  <si>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</si>
  <si>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</si>
  <si>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</si>
  <si>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</si>
  <si>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</si>
  <si>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</si>
  <si>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</si>
  <si>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</si>
  <si>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</si>
  <si>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</si>
  <si>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</si>
  <si>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</si>
  <si>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</si>
  <si>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</si>
  <si>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</si>
  <si>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</si>
  <si>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</si>
  <si>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</si>
  <si>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</si>
  <si>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</si>
  <si>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</si>
  <si>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</si>
  <si>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</si>
  <si>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</si>
  <si>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</si>
  <si>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</si>
  <si>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</si>
  <si>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</si>
  <si>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</si>
  <si>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</si>
  <si>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</si>
  <si>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</si>
  <si>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</si>
  <si>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</si>
  <si>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</si>
  <si>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</si>
  <si>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</si>
  <si>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</si>
  <si>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</si>
  <si>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</si>
  <si>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</si>
  <si>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</si>
  <si>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</si>
  <si>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</si>
  <si>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</si>
  <si>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</si>
  <si>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</si>
  <si>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</si>
  <si>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</si>
  <si>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</si>
  <si>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</si>
  <si>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</si>
  <si>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</si>
  <si>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</si>
  <si>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</si>
  <si>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</si>
  <si>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</si>
  <si>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</si>
  <si>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</si>
  <si>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</si>
  <si>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</si>
  <si>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</si>
  <si>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</si>
  <si>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</si>
  <si>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</si>
  <si>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</si>
  <si>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</si>
  <si>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</si>
  <si>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</si>
  <si>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</si>
  <si>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</si>
  <si>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</si>
  <si>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</si>
  <si>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</si>
  <si>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</si>
  <si>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</si>
  <si>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</si>
  <si>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</si>
  <si>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</si>
  <si>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</si>
  <si>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</si>
  <si>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</si>
  <si>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</si>
  <si>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</si>
  <si>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</si>
  <si>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</si>
  <si>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</si>
  <si>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</si>
  <si>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</si>
  <si>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</si>
  <si>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</si>
  <si>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</si>
  <si>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</si>
  <si>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</si>
  <si>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</si>
  <si>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</si>
  <si>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</si>
  <si>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</si>
  <si>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</si>
  <si>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</si>
  <si>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</si>
  <si>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</si>
  <si>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</si>
  <si>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</si>
  <si>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</si>
  <si>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</si>
  <si>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</si>
  <si>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</si>
  <si>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</si>
  <si>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</si>
  <si>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</si>
  <si>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</si>
  <si>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</si>
  <si>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</si>
  <si>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</si>
  <si>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</si>
  <si>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</si>
  <si>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</si>
  <si>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</si>
  <si>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</si>
  <si>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</si>
  <si>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</si>
  <si>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</si>
  <si>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</si>
  <si>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</si>
  <si>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</si>
  <si>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</si>
  <si>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</si>
  <si>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</si>
  <si>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</si>
  <si>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</si>
  <si>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</si>
  <si>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</si>
  <si>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</si>
  <si>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</si>
  <si>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</si>
  <si>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</si>
  <si>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</si>
  <si>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</si>
  <si>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</si>
  <si>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</si>
  <si>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</si>
  <si>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</si>
  <si>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</si>
  <si>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</si>
  <si>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</si>
  <si>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</si>
  <si>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</si>
  <si>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</si>
  <si>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</si>
  <si>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</si>
  <si>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</si>
  <si>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</si>
  <si>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</si>
  <si>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</si>
  <si>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</si>
  <si>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</si>
  <si>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</si>
  <si>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</si>
  <si>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</si>
  <si>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</si>
  <si>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</si>
  <si>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</si>
  <si>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</si>
  <si>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</si>
  <si>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</si>
  <si>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</si>
  <si>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</si>
  <si>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</si>
  <si>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</si>
  <si>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</si>
  <si>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</si>
  <si>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</si>
  <si>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</si>
  <si>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</si>
  <si>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</si>
  <si>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</si>
  <si>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</si>
  <si>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</si>
  <si>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</si>
  <si>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</si>
  <si>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</si>
  <si>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</si>
  <si>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</si>
  <si>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</si>
  <si>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</si>
  <si>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</si>
  <si>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</si>
  <si>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</si>
  <si>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</si>
  <si>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</si>
  <si>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</si>
  <si>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</si>
  <si>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</si>
  <si>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</si>
  <si>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</si>
  <si>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</si>
  <si>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</si>
  <si>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</si>
  <si>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</si>
  <si>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</si>
  <si>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</si>
  <si>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</si>
  <si>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</si>
  <si>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</si>
  <si>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</si>
  <si>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</si>
  <si>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</si>
  <si>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</si>
  <si>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</si>
  <si>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</si>
  <si>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</si>
  <si>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</si>
  <si>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</si>
  <si>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</si>
  <si>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</si>
  <si>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</si>
  <si>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</si>
  <si>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</si>
  <si>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</si>
  <si>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</si>
  <si>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</si>
  <si>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</si>
  <si>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</si>
  <si>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</si>
  <si>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</si>
  <si>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</si>
  <si>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</si>
  <si>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</si>
  <si>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</si>
  <si>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</si>
  <si>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</si>
  <si>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</si>
  <si>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</si>
  <si>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</si>
  <si>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</si>
  <si>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</si>
  <si>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</si>
  <si>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</si>
  <si>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</si>
  <si>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</si>
  <si>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</si>
  <si>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</si>
  <si>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</si>
  <si>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</si>
  <si>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</si>
  <si>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</si>
  <si>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</si>
  <si>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</si>
  <si>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</si>
  <si>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</si>
  <si>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</si>
  <si>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</si>
  <si>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</si>
  <si>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</si>
  <si>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</si>
  <si>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</si>
  <si>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</si>
  <si>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</si>
  <si>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</si>
  <si>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</si>
  <si>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</si>
  <si>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</si>
  <si>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</si>
  <si>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</si>
  <si>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</si>
  <si>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</si>
  <si>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</si>
  <si>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</si>
  <si>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</si>
  <si>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</si>
  <si>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</si>
  <si>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</si>
  <si>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</si>
  <si>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</si>
  <si>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</si>
  <si>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</si>
  <si>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</si>
  <si>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</si>
  <si>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</si>
  <si>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</si>
  <si>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</si>
  <si>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</si>
  <si>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</si>
  <si>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</si>
  <si>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</si>
  <si>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</si>
  <si>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</si>
  <si>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</si>
  <si>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</si>
  <si>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</si>
  <si>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</si>
  <si>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</si>
  <si>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</si>
  <si>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</si>
  <si>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</si>
  <si>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</si>
  <si>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</si>
  <si>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</si>
  <si>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</si>
  <si>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</si>
  <si>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</si>
  <si>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</si>
  <si>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</si>
  <si>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</si>
  <si>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</si>
  <si>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</si>
  <si>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</si>
  <si>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</si>
  <si>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</si>
  <si>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</si>
  <si>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</si>
  <si>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</si>
  <si>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</si>
  <si>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</si>
  <si>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</si>
  <si>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</si>
  <si>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</si>
  <si>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</si>
  <si>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</si>
  <si>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</si>
  <si>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</si>
  <si>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</si>
  <si>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</si>
  <si>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</si>
  <si>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</si>
  <si>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</si>
  <si>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</si>
  <si>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</si>
  <si>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</si>
  <si>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</si>
  <si>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</si>
  <si>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</si>
  <si>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</si>
  <si>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</si>
  <si>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</si>
  <si>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</si>
  <si>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</si>
  <si>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</si>
  <si>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</si>
  <si>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</si>
  <si>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</si>
  <si>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</si>
  <si>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</si>
  <si>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</si>
  <si>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</si>
  <si>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</si>
  <si>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</si>
  <si>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</si>
  <si>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</si>
  <si>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</si>
  <si>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</si>
  <si>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</si>
  <si>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</si>
  <si>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</si>
  <si>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</si>
  <si>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</si>
  <si>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</si>
  <si>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</si>
  <si>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</si>
  <si>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</si>
  <si>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</si>
  <si>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</si>
  <si>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</si>
  <si>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</si>
  <si>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</si>
  <si>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</si>
  <si>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</si>
  <si>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</si>
  <si>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</si>
  <si>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</si>
  <si>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</si>
  <si>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</si>
  <si>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</si>
  <si>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</si>
  <si>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</si>
  <si>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</si>
  <si>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</si>
  <si>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</si>
  <si>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</si>
  <si>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</si>
  <si>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</si>
  <si>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</si>
  <si>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</si>
  <si>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</si>
  <si>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</si>
  <si>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</si>
  <si>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</si>
  <si>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</si>
  <si>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</si>
  <si>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</si>
  <si>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</si>
  <si>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</si>
  <si>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</si>
  <si>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</si>
  <si>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</si>
  <si>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</si>
  <si>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</si>
  <si>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</si>
  <si>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</si>
  <si>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</si>
  <si>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</si>
  <si>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</si>
  <si>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</si>
  <si>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</si>
  <si>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</si>
  <si>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</si>
  <si>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</si>
  <si>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</si>
  <si>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</si>
  <si>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</si>
  <si>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</si>
  <si>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</si>
  <si>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</si>
  <si>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</si>
  <si>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</si>
  <si>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</si>
  <si>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</si>
  <si>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</si>
  <si>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</si>
  <si>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</si>
  <si>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</si>
  <si>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</si>
  <si>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</si>
  <si>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</si>
  <si>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</si>
  <si>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</si>
  <si>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</si>
  <si>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</si>
  <si>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</si>
  <si>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</si>
  <si>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</si>
  <si>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</si>
  <si>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</si>
  <si>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</si>
  <si>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</si>
  <si>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</si>
  <si>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</si>
  <si>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</si>
  <si>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</si>
  <si>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</si>
  <si>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</si>
  <si>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</si>
  <si>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</si>
  <si>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</si>
  <si>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</si>
  <si>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</si>
  <si>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</si>
  <si>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</si>
  <si>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</si>
  <si>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</si>
  <si>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</si>
  <si>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</si>
  <si>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</si>
  <si>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</si>
  <si>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</si>
  <si>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</si>
  <si>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</si>
  <si>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</si>
  <si>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</si>
  <si>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</si>
  <si>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</si>
  <si>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</si>
  <si>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</si>
  <si>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</si>
  <si>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</si>
  <si>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</si>
  <si>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</si>
  <si>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</si>
  <si>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</si>
  <si>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</si>
  <si>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</si>
  <si>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</si>
  <si>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</si>
  <si>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</si>
  <si>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</si>
  <si>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</si>
  <si>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</si>
  <si>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</si>
  <si>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</si>
  <si>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</si>
  <si>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</si>
  <si>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</si>
  <si>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</si>
  <si>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</si>
  <si>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</si>
  <si>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</si>
  <si>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</si>
  <si>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</si>
  <si>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</si>
  <si>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</si>
  <si>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</si>
  <si>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</si>
  <si>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</si>
  <si>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</si>
  <si>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</si>
  <si>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</si>
  <si>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</si>
  <si>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</si>
  <si>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</si>
  <si>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</si>
  <si>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</si>
  <si>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</si>
  <si>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</si>
  <si>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</si>
  <si>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</si>
  <si>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</si>
  <si>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</si>
  <si>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</si>
  <si>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</si>
  <si>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</si>
  <si>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</si>
  <si>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</si>
  <si>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</si>
  <si>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</si>
  <si>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</si>
  <si>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</si>
  <si>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</si>
  <si>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</si>
  <si>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</si>
  <si>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</si>
  <si>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</si>
  <si>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</si>
  <si>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</si>
  <si>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</si>
  <si>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</si>
  <si>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</si>
  <si>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</si>
  <si>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</si>
  <si>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</si>
  <si>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</si>
  <si>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</si>
  <si>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</si>
  <si>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</si>
  <si>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</si>
  <si>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</si>
  <si>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</si>
  <si>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</si>
  <si>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</si>
  <si>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</si>
  <si>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</si>
  <si>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</si>
  <si>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</si>
  <si>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</si>
  <si>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</si>
  <si>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</si>
  <si>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</si>
  <si>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</si>
  <si>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</si>
  <si>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</si>
  <si>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</si>
  <si>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</si>
  <si>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</si>
  <si>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</si>
  <si>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</si>
  <si>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</si>
  <si>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</si>
  <si>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</si>
  <si>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</si>
  <si>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</si>
  <si>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</si>
  <si>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</si>
  <si>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</si>
  <si>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</si>
  <si>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</si>
  <si>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</si>
  <si>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</si>
  <si>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</si>
  <si>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</si>
  <si>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</si>
  <si>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</si>
  <si>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</si>
  <si>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</si>
  <si>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</si>
  <si>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</si>
  <si>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</si>
  <si>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</si>
  <si>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</si>
  <si>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</si>
  <si>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</si>
  <si>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</si>
  <si>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</si>
  <si>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</si>
  <si>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</si>
  <si>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</si>
  <si>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</si>
  <si>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</si>
  <si>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</si>
  <si>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</si>
  <si>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</si>
  <si>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</si>
  <si>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</si>
  <si>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</si>
  <si>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</si>
  <si>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</si>
  <si>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</si>
  <si>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</si>
  <si>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</si>
  <si>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</si>
  <si>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</si>
  <si>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</si>
  <si>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</si>
  <si>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</si>
  <si>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</si>
  <si>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</si>
  <si>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</si>
  <si>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</si>
  <si>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</si>
  <si>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</si>
  <si>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</si>
  <si>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</si>
  <si>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</si>
  <si>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</si>
  <si>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</si>
  <si>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</si>
  <si>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</si>
  <si>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</si>
  <si>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</si>
  <si>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</si>
  <si>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</si>
  <si>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</si>
  <si>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</si>
  <si>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</si>
  <si>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</si>
  <si>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</si>
  <si>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</si>
  <si>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</si>
  <si>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</si>
  <si>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</si>
  <si>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</si>
  <si>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</si>
  <si>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</si>
  <si>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</si>
  <si>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</si>
  <si>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</si>
  <si>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</si>
  <si>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</si>
  <si>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</si>
  <si>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</si>
  <si>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</si>
  <si>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</si>
  <si>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</si>
  <si>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</si>
  <si>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</si>
  <si>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</si>
  <si>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</si>
  <si>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</si>
  <si>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</si>
  <si>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</si>
  <si>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</si>
  <si>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</si>
  <si>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</si>
  <si>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</si>
  <si>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</si>
  <si>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</si>
  <si>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</si>
  <si>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</si>
  <si>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</si>
  <si>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</si>
  <si>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</si>
  <si>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</si>
  <si>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</si>
  <si>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</si>
  <si>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</si>
  <si>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</si>
  <si>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</si>
  <si>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</si>
  <si>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</si>
  <si>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</si>
  <si>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</si>
  <si>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</si>
  <si>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</si>
  <si>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</si>
  <si>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</si>
  <si>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</si>
  <si>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</si>
  <si>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</si>
  <si>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</si>
  <si>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</si>
  <si>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</si>
  <si>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</si>
  <si>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</si>
  <si>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</si>
  <si>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</si>
  <si>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</si>
  <si>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</si>
  <si>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</si>
  <si>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</si>
  <si>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</si>
  <si>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</si>
  <si>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</si>
  <si>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</si>
  <si>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</si>
  <si>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</si>
  <si>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</si>
  <si>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</si>
  <si>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</si>
  <si>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</si>
  <si>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</si>
  <si>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</si>
  <si>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</si>
  <si>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</si>
  <si>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</si>
  <si>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</si>
  <si>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</si>
  <si>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</si>
  <si>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</si>
  <si>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</si>
  <si>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</si>
  <si>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</si>
  <si>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</si>
  <si>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</si>
  <si>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</si>
  <si>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</si>
  <si>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</si>
  <si>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</si>
  <si>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</si>
  <si>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</si>
  <si>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</si>
  <si>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</si>
  <si>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</si>
  <si>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</si>
  <si>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</si>
  <si>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</si>
  <si>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</si>
  <si>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</si>
  <si>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</si>
  <si>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</si>
  <si>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</si>
  <si>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</si>
  <si>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</si>
  <si>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</si>
  <si>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</si>
  <si>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</si>
  <si>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</si>
  <si>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</si>
  <si>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</si>
  <si>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</si>
  <si>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</si>
  <si>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</si>
  <si>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</si>
  <si>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</si>
  <si>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</si>
  <si>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</si>
  <si>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</si>
  <si>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</si>
  <si>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</si>
  <si>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</si>
  <si>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</si>
  <si>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</si>
  <si>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</si>
  <si>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</si>
  <si>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</si>
  <si>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</si>
  <si>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</si>
  <si>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</si>
  <si>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</si>
  <si>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</si>
  <si>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</si>
  <si>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</si>
  <si>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</si>
  <si>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</si>
  <si>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</si>
  <si>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</si>
  <si>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</si>
  <si>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</si>
  <si>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</si>
  <si>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</si>
  <si>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</si>
  <si>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</si>
  <si>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</si>
  <si>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</si>
  <si>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</si>
  <si>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</si>
  <si>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</si>
  <si>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</si>
  <si>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</si>
  <si>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</si>
  <si>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</si>
  <si>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</si>
  <si>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</si>
  <si>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</si>
  <si>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</si>
  <si>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</si>
  <si>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</si>
  <si>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</si>
  <si>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</si>
  <si>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</si>
  <si>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</si>
  <si>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</si>
  <si>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</si>
  <si>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</si>
  <si>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</si>
  <si>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</si>
  <si>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</si>
  <si>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</si>
  <si>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</si>
  <si>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</si>
  <si>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</si>
  <si>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</si>
  <si>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</si>
  <si>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</si>
  <si>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</si>
  <si>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</si>
  <si>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</si>
  <si>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</si>
  <si>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</si>
  <si>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</si>
  <si>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</si>
  <si>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</si>
  <si>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</si>
  <si>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</si>
  <si>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</si>
  <si>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</si>
  <si>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</si>
  <si>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</si>
  <si>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</si>
  <si>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</si>
  <si>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</si>
  <si>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</si>
  <si>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</si>
  <si>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</si>
  <si>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</si>
  <si>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</si>
  <si>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</si>
  <si>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</si>
  <si>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</si>
  <si>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</si>
  <si>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</si>
  <si>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</si>
  <si>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</si>
  <si>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</si>
  <si>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</si>
  <si>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</si>
  <si>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</si>
  <si>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</si>
  <si>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</si>
  <si>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</si>
  <si>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</si>
  <si>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</si>
  <si>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</si>
  <si>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</si>
  <si>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</si>
  <si>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</si>
  <si>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</si>
  <si>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</si>
  <si>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</si>
  <si>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</si>
  <si>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</si>
  <si>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</si>
  <si>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</si>
  <si>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</si>
  <si>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</si>
  <si>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</si>
  <si>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</si>
  <si>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</si>
  <si>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</si>
  <si>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</si>
  <si>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</si>
  <si>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</si>
  <si>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</si>
  <si>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</si>
  <si>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</si>
  <si>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</si>
  <si>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</si>
  <si>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</si>
  <si>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</si>
  <si>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</si>
  <si>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</si>
  <si>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</si>
  <si>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</si>
  <si>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</si>
  <si>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</si>
  <si>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</si>
  <si>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</si>
  <si>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</si>
  <si>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</si>
  <si>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</si>
  <si>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</si>
  <si>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</si>
  <si>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</si>
  <si>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</si>
  <si>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</si>
  <si>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</si>
  <si>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</si>
  <si>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</si>
  <si>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</si>
  <si>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</si>
  <si>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</si>
  <si>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</si>
  <si>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</si>
  <si>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</si>
  <si>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</si>
  <si>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</si>
  <si>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</si>
  <si>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</si>
  <si>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</si>
  <si>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</si>
  <si>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</si>
  <si>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</si>
  <si>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</si>
  <si>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</si>
  <si>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</si>
  <si>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</si>
  <si>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</si>
  <si>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</si>
  <si>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</si>
  <si>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</si>
  <si>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</si>
  <si>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</si>
  <si>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</si>
  <si>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</si>
  <si>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</si>
  <si>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</si>
  <si>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</si>
  <si>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</si>
  <si>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</si>
  <si>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</si>
  <si>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</si>
  <si>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</si>
  <si>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</si>
  <si>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</si>
  <si>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</si>
  <si>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</si>
  <si>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</si>
  <si>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</si>
  <si>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</si>
  <si>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</si>
  <si>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</si>
  <si>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</si>
  <si>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</si>
  <si>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</si>
  <si>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</si>
  <si>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</si>
  <si>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</si>
  <si>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</si>
  <si>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</si>
  <si>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</si>
  <si>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</si>
  <si>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</si>
  <si>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</si>
  <si>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</si>
  <si>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</si>
  <si>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</si>
  <si>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</si>
  <si>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</si>
  <si>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</si>
  <si>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</si>
  <si>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</si>
  <si>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</si>
  <si>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</si>
  <si>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</si>
  <si>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</si>
  <si>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</si>
  <si>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</si>
  <si>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</si>
  <si>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</si>
  <si>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</si>
  <si>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</si>
  <si>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</si>
  <si>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</si>
  <si>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</si>
  <si>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</si>
  <si>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</si>
  <si>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</si>
  <si>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</si>
  <si>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</si>
  <si>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</si>
  <si>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</si>
  <si>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</si>
  <si>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</si>
  <si>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</si>
  <si>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</si>
  <si>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</si>
  <si>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</si>
  <si>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</si>
  <si>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</si>
  <si>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</si>
  <si>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</si>
  <si>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</si>
  <si>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</si>
  <si>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</si>
  <si>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</si>
  <si>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</si>
  <si>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</si>
  <si>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</si>
  <si>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</si>
  <si>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</si>
  <si>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</si>
  <si>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</si>
  <si>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</si>
  <si>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</si>
  <si>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</si>
  <si>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</si>
  <si>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</si>
  <si>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</si>
  <si>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</si>
  <si>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</si>
  <si>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</si>
  <si>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</si>
  <si>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</si>
  <si>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</si>
  <si>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</si>
  <si>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</si>
  <si>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</si>
  <si>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</si>
  <si>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</si>
  <si>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</si>
  <si>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</si>
  <si>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</si>
  <si>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</si>
  <si>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</si>
  <si>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</si>
  <si>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</si>
  <si>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</si>
  <si>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</si>
  <si>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</si>
  <si>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</si>
  <si>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</si>
  <si>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</si>
  <si>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</si>
  <si>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</si>
  <si>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</si>
  <si>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</si>
  <si>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</si>
  <si>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</si>
  <si>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</si>
  <si>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</si>
  <si>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</si>
  <si>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</si>
  <si>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</si>
  <si>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</si>
  <si>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</si>
  <si>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</si>
  <si>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</si>
  <si>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</si>
  <si>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</si>
  <si>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</si>
  <si>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</si>
  <si>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</si>
  <si>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</si>
  <si>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</si>
  <si>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</si>
  <si>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</si>
  <si>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</si>
  <si>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</si>
  <si>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</si>
  <si>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</si>
  <si>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</si>
  <si>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</si>
  <si>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</si>
  <si>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</si>
  <si>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</si>
  <si>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</si>
  <si>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</si>
  <si>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</si>
  <si>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</si>
  <si>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</si>
  <si>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</si>
  <si>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</si>
  <si>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</si>
  <si>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</si>
  <si>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</si>
  <si>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</si>
  <si>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</si>
  <si>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</si>
  <si>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</si>
  <si>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</si>
  <si>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</si>
  <si>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</si>
  <si>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</si>
  <si>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</si>
  <si>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</si>
  <si>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</si>
  <si>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</si>
  <si>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</si>
  <si>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</si>
  <si>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</si>
  <si>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</si>
  <si>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</si>
  <si>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</si>
  <si>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</si>
  <si>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</si>
  <si>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</si>
  <si>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</si>
  <si>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</si>
  <si>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</si>
  <si>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</si>
  <si>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</si>
  <si>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</si>
  <si>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</si>
  <si>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</si>
  <si>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</si>
  <si>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</si>
  <si>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</si>
  <si>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</si>
  <si>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</si>
  <si>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</si>
  <si>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</si>
  <si>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</si>
  <si>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</si>
  <si>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</si>
  <si>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</si>
  <si>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</si>
  <si>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</si>
  <si>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</si>
  <si>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</si>
  <si>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</si>
  <si>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</si>
  <si>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</si>
  <si>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</si>
  <si>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</si>
  <si>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</si>
  <si>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</si>
  <si>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</si>
  <si>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</si>
  <si>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</si>
  <si>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</si>
  <si>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</si>
  <si>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</si>
  <si>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</si>
  <si>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</si>
  <si>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</si>
  <si>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</si>
  <si>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</si>
  <si>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</si>
  <si>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</si>
  <si>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</si>
  <si>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</si>
  <si>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</si>
  <si>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</si>
  <si>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</si>
  <si>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</si>
  <si>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</si>
  <si>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</si>
  <si>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</si>
  <si>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</si>
  <si>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</si>
  <si>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</si>
  <si>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</si>
  <si>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</si>
  <si>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</si>
  <si>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</si>
  <si>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</si>
  <si>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</si>
  <si>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</si>
  <si>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</si>
  <si>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</si>
  <si>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</si>
  <si>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</si>
  <si>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</si>
  <si>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</si>
  <si>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</si>
  <si>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</si>
  <si>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</si>
  <si>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</si>
  <si>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</si>
  <si>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</si>
  <si>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</si>
  <si>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</si>
  <si>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</si>
  <si>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</si>
  <si>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</si>
  <si>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</si>
  <si>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</si>
  <si>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</si>
  <si>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</si>
  <si>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</si>
  <si>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</si>
  <si>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</si>
  <si>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</si>
  <si>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</si>
  <si>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</si>
  <si>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</si>
  <si>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</si>
  <si>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</si>
  <si>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</si>
  <si>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</si>
  <si>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</si>
  <si>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</si>
  <si>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</si>
  <si>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</si>
  <si>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</si>
  <si>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</si>
  <si>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</si>
  <si>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</si>
  <si>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</si>
  <si>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</si>
  <si>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</si>
  <si>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</si>
  <si>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</si>
  <si>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</si>
  <si>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</si>
  <si>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</si>
  <si>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</si>
  <si>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</si>
  <si>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</si>
  <si>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</si>
  <si>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</si>
  <si>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</si>
  <si>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</si>
  <si>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</si>
  <si>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</si>
  <si>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</si>
  <si>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</si>
  <si>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</si>
  <si>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</si>
  <si>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</si>
  <si>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</si>
  <si>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</si>
  <si>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</si>
  <si>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</si>
  <si>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</si>
  <si>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</si>
  <si>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</si>
  <si>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</si>
  <si>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</si>
  <si>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</si>
  <si>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</si>
  <si>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</si>
  <si>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</si>
  <si>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</si>
  <si>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</si>
  <si>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</si>
  <si>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</si>
  <si>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</si>
  <si>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</si>
  <si>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</si>
  <si>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</si>
  <si>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</si>
  <si>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</si>
  <si>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</si>
  <si>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</si>
  <si>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</si>
  <si>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</si>
  <si>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</si>
  <si>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</si>
  <si>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</si>
  <si>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</si>
  <si>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</si>
  <si>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</si>
  <si>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</si>
  <si>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</si>
  <si>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</si>
  <si>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</si>
  <si>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</si>
  <si>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</si>
  <si>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</si>
  <si>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</si>
  <si>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</si>
  <si>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</si>
  <si>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</si>
  <si>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</si>
  <si>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</si>
  <si>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</si>
  <si>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</si>
  <si>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</si>
  <si>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</si>
  <si>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</si>
  <si>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</si>
  <si>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</si>
  <si>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</si>
  <si>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</si>
  <si>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</si>
  <si>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</si>
  <si>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</si>
  <si>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</si>
  <si>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</si>
  <si>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</si>
  <si>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</si>
  <si>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</si>
  <si>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</si>
  <si>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</si>
  <si>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</si>
  <si>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</si>
  <si>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</si>
  <si>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</si>
  <si>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</si>
  <si>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</si>
  <si>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</si>
  <si>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</si>
  <si>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</si>
  <si>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</si>
  <si>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</si>
  <si>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</si>
  <si>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</si>
  <si>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</si>
  <si>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</si>
  <si>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</si>
  <si>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</si>
  <si>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</si>
  <si>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</si>
  <si>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</si>
  <si>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</si>
  <si>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</si>
  <si>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</si>
  <si>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</si>
  <si>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</si>
  <si>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</si>
  <si>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</si>
  <si>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</si>
  <si>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</si>
  <si>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</si>
  <si>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</si>
  <si>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</si>
  <si>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</si>
  <si>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</si>
  <si>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</si>
  <si>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</si>
  <si>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</si>
  <si>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</si>
  <si>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</si>
  <si>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</si>
  <si>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</si>
  <si>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</si>
  <si>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</si>
  <si>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</si>
  <si>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</si>
  <si>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</si>
  <si>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</si>
  <si>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</si>
  <si>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</si>
  <si>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</si>
  <si>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</si>
  <si>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</si>
  <si>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</si>
  <si>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</si>
  <si>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</si>
  <si>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</si>
  <si>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</si>
  <si>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</si>
  <si>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</si>
  <si>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</si>
  <si>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</si>
  <si>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</si>
  <si>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</si>
  <si>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</si>
  <si>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</si>
  <si>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</si>
  <si>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</si>
  <si>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</si>
  <si>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</si>
  <si>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</si>
  <si>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</si>
  <si>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</si>
  <si>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</si>
  <si>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</si>
  <si>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</si>
  <si>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</si>
  <si>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</si>
  <si>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</si>
  <si>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</si>
  <si>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</si>
  <si>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</si>
  <si>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</si>
  <si>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</si>
  <si>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</si>
  <si>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</si>
  <si>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</si>
  <si>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</si>
  <si>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</si>
  <si>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</si>
  <si>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</si>
  <si>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</si>
  <si>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</si>
  <si>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</si>
  <si>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</si>
  <si>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</si>
  <si>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</si>
  <si>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</si>
  <si>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</si>
  <si>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</si>
  <si>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</si>
  <si>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</si>
  <si>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</si>
  <si>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</si>
  <si>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</si>
  <si>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</si>
  <si>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</si>
  <si>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</si>
  <si>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</si>
  <si>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</si>
  <si>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</si>
  <si>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</si>
  <si>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</si>
  <si>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</si>
  <si>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</si>
  <si>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</si>
  <si>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</si>
  <si>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</si>
  <si>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</si>
  <si>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</si>
  <si>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</si>
  <si>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</si>
  <si>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</si>
  <si>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</si>
  <si>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</si>
  <si>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</si>
  <si>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</si>
  <si>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</si>
  <si>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</si>
  <si>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</si>
  <si>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</si>
  <si>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</si>
  <si>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</si>
  <si>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</si>
  <si>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</si>
  <si>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</si>
  <si>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</si>
  <si>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</si>
  <si>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</si>
  <si>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</si>
  <si>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</si>
  <si>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</si>
  <si>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</si>
  <si>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</si>
  <si>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</si>
  <si>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</si>
  <si>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</si>
  <si>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</si>
  <si>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</si>
  <si>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</si>
  <si>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</si>
  <si>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</si>
  <si>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</si>
  <si>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</si>
  <si>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</si>
  <si>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</si>
  <si>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</si>
  <si>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</si>
  <si>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</si>
  <si>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</si>
  <si>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</si>
  <si>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</si>
  <si>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</si>
  <si>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</si>
  <si>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</si>
  <si>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</si>
  <si>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</si>
  <si>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</si>
  <si>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</si>
  <si>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</si>
  <si>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</si>
  <si>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</si>
  <si>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</si>
  <si>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</si>
  <si>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</si>
  <si>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</si>
  <si>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</si>
  <si>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</si>
  <si>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</si>
  <si>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</si>
  <si>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</si>
  <si>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</si>
  <si>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</si>
  <si>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</si>
  <si>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</si>
  <si>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</si>
  <si>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</si>
  <si>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</si>
  <si>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</si>
  <si>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</si>
  <si>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</si>
  <si>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</si>
  <si>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</si>
  <si>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</si>
  <si>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</si>
  <si>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</si>
  <si>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</si>
  <si>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</si>
  <si>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</si>
  <si>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</si>
  <si>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</si>
  <si>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</si>
  <si>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</si>
  <si>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</si>
  <si>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</si>
  <si>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</si>
  <si>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</si>
  <si>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</si>
  <si>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</si>
  <si>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</si>
  <si>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</si>
  <si>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</si>
  <si>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</si>
  <si>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</si>
  <si>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</si>
  <si>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</si>
  <si>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</si>
  <si>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</si>
  <si>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</si>
  <si>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</si>
  <si>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</si>
  <si>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</si>
  <si>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</si>
  <si>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</si>
  <si>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</si>
  <si>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</si>
  <si>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</si>
  <si>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</si>
  <si>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</si>
  <si>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</si>
  <si>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</si>
  <si>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</si>
  <si>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</si>
  <si>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</si>
  <si>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</si>
  <si>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</si>
  <si>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</si>
  <si>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</si>
  <si>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</si>
  <si>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</si>
  <si>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</si>
  <si>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</si>
  <si>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</si>
  <si>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</si>
  <si>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</si>
  <si>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</si>
  <si>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</si>
  <si>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</si>
  <si>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</si>
  <si>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</si>
  <si>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</si>
  <si>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</si>
  <si>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</si>
  <si>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</si>
  <si>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</si>
  <si>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</si>
  <si>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</si>
  <si>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</si>
  <si>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</si>
  <si>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</si>
  <si>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</si>
  <si>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</si>
  <si>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</si>
  <si>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</si>
  <si>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</si>
  <si>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</si>
  <si>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</si>
  <si>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</si>
  <si>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</si>
  <si>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</si>
  <si>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</si>
  <si>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</si>
  <si>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</si>
  <si>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</si>
  <si>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</si>
  <si>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</si>
  <si>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</si>
  <si>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</si>
  <si>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</si>
  <si>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</si>
  <si>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</si>
  <si>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</si>
  <si>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</si>
  <si>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</si>
  <si>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</si>
  <si>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</si>
  <si>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</si>
  <si>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</si>
  <si>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</si>
  <si>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</si>
  <si>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</si>
  <si>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</si>
  <si>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</si>
  <si>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</si>
  <si>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</si>
  <si>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</si>
  <si>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</si>
  <si>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</si>
  <si>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</si>
  <si>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</si>
  <si>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</si>
  <si>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</si>
  <si>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</si>
  <si>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</si>
  <si>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</si>
  <si>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</si>
  <si>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</si>
  <si>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</si>
  <si>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</si>
  <si>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</si>
  <si>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</si>
  <si>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</si>
  <si>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</si>
  <si>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</si>
  <si>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</si>
  <si>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</si>
  <si>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</si>
  <si>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</si>
  <si>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</si>
  <si>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</si>
  <si>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</si>
  <si>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</si>
  <si>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</si>
  <si>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</si>
  <si>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</si>
  <si>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</si>
  <si>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</si>
  <si>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</si>
  <si>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</si>
  <si>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</si>
  <si>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</si>
  <si>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</si>
  <si>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</si>
  <si>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</si>
  <si>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</si>
  <si>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</si>
  <si>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</si>
  <si>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</si>
  <si>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</si>
  <si>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</si>
  <si>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</si>
  <si>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</si>
  <si>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</si>
  <si>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</si>
  <si>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</si>
  <si>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</si>
  <si>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</si>
  <si>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</si>
  <si>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</si>
  <si>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</si>
  <si>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</si>
  <si>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</si>
  <si>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</si>
  <si>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</si>
  <si>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</si>
  <si>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</si>
  <si>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</si>
  <si>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</si>
  <si>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</si>
  <si>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</si>
  <si>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</si>
  <si>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</si>
  <si>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</si>
  <si>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</si>
  <si>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</si>
  <si>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</si>
  <si>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</si>
  <si>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</si>
  <si>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</si>
  <si>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</si>
  <si>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</si>
  <si>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</si>
  <si>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</si>
  <si>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</si>
  <si>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</si>
  <si>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</si>
  <si>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</si>
  <si>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</si>
  <si>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</si>
  <si>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</si>
  <si>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</si>
  <si>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</si>
  <si>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</si>
  <si>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</si>
  <si>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</si>
  <si>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</si>
  <si>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</si>
  <si>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</si>
  <si>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</si>
  <si>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</si>
  <si>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</si>
  <si>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</si>
  <si>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</si>
  <si>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</si>
  <si>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</si>
  <si>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</si>
  <si>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</si>
  <si>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</si>
  <si>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</si>
  <si>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</si>
  <si>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</si>
  <si>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</si>
  <si>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</si>
  <si>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</si>
  <si>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</si>
  <si>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</si>
  <si>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</si>
  <si>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</si>
  <si>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</si>
  <si>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</si>
  <si>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</si>
  <si>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</si>
  <si>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</si>
  <si>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</si>
  <si>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</si>
  <si>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</si>
  <si>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</si>
  <si>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</si>
  <si>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</si>
  <si>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</si>
  <si>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</si>
  <si>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</si>
  <si>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</si>
  <si>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</si>
  <si>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</si>
  <si>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</si>
  <si>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</si>
  <si>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</si>
  <si>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</si>
  <si>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</si>
  <si>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</si>
  <si>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</si>
  <si>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</si>
  <si>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</si>
  <si>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</si>
  <si>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</si>
  <si>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</si>
  <si>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</si>
  <si>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</si>
  <si>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</si>
  <si>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</si>
  <si>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</si>
  <si>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</si>
  <si>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</si>
  <si>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</si>
  <si>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</si>
  <si>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</si>
  <si>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</si>
  <si>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</si>
  <si>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</si>
  <si>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</si>
  <si>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</si>
  <si>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</si>
  <si>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</si>
  <si>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</si>
  <si>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</si>
  <si>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</si>
  <si>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</si>
  <si>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</si>
  <si>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</si>
  <si>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</si>
  <si>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</si>
  <si>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</si>
  <si>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</si>
  <si>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</si>
  <si>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</si>
  <si>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</si>
  <si>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</si>
  <si>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</si>
  <si>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</si>
  <si>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</si>
  <si>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</si>
  <si>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</si>
  <si>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</si>
  <si>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</si>
  <si>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</si>
  <si>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</si>
  <si>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</si>
  <si>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</si>
  <si>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</si>
  <si>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</si>
  <si>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</si>
  <si>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</si>
  <si>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</si>
  <si>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</si>
  <si>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</si>
  <si>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</si>
  <si>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</si>
  <si>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</si>
  <si>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</si>
  <si>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</si>
  <si>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</si>
  <si>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</si>
  <si>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</si>
  <si>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</si>
  <si>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</si>
  <si>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</si>
  <si>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</si>
  <si>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</si>
  <si>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</si>
  <si>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</si>
  <si>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</si>
  <si>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</si>
  <si>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</si>
  <si>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</si>
  <si>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</si>
  <si>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</si>
  <si>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</si>
  <si>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</si>
  <si>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</si>
  <si>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</si>
  <si>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</si>
  <si>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</si>
  <si>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</si>
  <si>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</si>
  <si>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</si>
  <si>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</si>
  <si>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</si>
  <si>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</si>
  <si>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</si>
  <si>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</si>
  <si>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</si>
  <si>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</si>
  <si>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</si>
  <si>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</si>
  <si>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</si>
  <si>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</si>
  <si>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</si>
  <si>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</si>
  <si>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</si>
  <si>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</si>
  <si>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</si>
  <si>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</si>
  <si>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</si>
  <si>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</si>
  <si>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</si>
  <si>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</si>
  <si>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</si>
  <si>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</si>
  <si>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</si>
  <si>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</si>
  <si>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</si>
  <si>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</si>
  <si>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</si>
  <si>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</si>
  <si>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</si>
  <si>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</si>
  <si>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</si>
  <si>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</si>
  <si>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</si>
  <si>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</si>
  <si>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</si>
  <si>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</si>
  <si>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</si>
  <si>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</si>
  <si>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</si>
  <si>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</si>
  <si>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</si>
  <si>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</si>
  <si>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</si>
  <si>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</si>
  <si>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</si>
  <si>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</si>
  <si>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</si>
  <si>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</si>
  <si>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</si>
  <si>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</si>
  <si>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</si>
  <si>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</si>
  <si>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</si>
  <si>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</si>
  <si>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</si>
  <si>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</si>
  <si>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</si>
  <si>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</si>
  <si>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</si>
  <si>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</si>
  <si>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</si>
  <si>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</si>
  <si>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</si>
  <si>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</si>
  <si>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</si>
  <si>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</si>
  <si>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</si>
  <si>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</si>
  <si>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</si>
  <si>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</si>
  <si>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</si>
  <si>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</si>
  <si>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</si>
  <si>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</si>
  <si>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</si>
  <si>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</si>
  <si>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</si>
  <si>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</si>
  <si>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</si>
  <si>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</si>
  <si>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</si>
  <si>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</si>
  <si>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</si>
  <si>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</si>
  <si>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</si>
  <si>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</si>
  <si>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</si>
  <si>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</si>
  <si>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</si>
  <si>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</si>
  <si>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</si>
  <si>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</si>
  <si>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</si>
  <si>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</si>
  <si>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</si>
  <si>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</si>
  <si>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</si>
  <si>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</si>
  <si>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</si>
  <si>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</si>
  <si>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</si>
  <si>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</si>
  <si>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</si>
  <si>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</si>
  <si>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</si>
  <si>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</si>
  <si>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</si>
  <si>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</si>
  <si>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</si>
  <si>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</si>
  <si>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</si>
  <si>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</si>
  <si>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</si>
  <si>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</si>
  <si>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</si>
  <si>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</si>
  <si>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</si>
  <si>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</si>
  <si>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</si>
  <si>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</si>
  <si>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</si>
  <si>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</si>
  <si>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</si>
  <si>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</si>
  <si>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</si>
  <si>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</si>
  <si>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</si>
  <si>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</si>
  <si>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</si>
  <si>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</si>
  <si>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</si>
  <si>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</si>
  <si>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</si>
  <si>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</si>
  <si>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</si>
  <si>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</si>
  <si>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</si>
  <si>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</si>
  <si>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</si>
  <si>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</si>
  <si>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</si>
  <si>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</si>
  <si>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</si>
  <si>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</si>
  <si>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</si>
  <si>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</si>
  <si>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</si>
  <si>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</si>
  <si>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</si>
  <si>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</si>
  <si>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</si>
  <si>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</si>
  <si>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</si>
  <si>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</si>
  <si>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</si>
  <si>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</si>
  <si>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</si>
  <si>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</si>
  <si>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</si>
  <si>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</si>
  <si>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</si>
  <si>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</si>
  <si>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</si>
  <si>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</si>
  <si>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</si>
  <si>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</si>
  <si>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</si>
  <si>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</si>
  <si>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</si>
  <si>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</si>
  <si>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</si>
  <si>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</si>
  <si>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</si>
  <si>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</si>
  <si>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</si>
  <si>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</si>
  <si>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</si>
  <si>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</si>
  <si>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</si>
  <si>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</si>
  <si>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</si>
  <si>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</si>
  <si>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</si>
  <si>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</si>
  <si>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</si>
  <si>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</si>
  <si>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</si>
  <si>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</si>
  <si>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</si>
  <si>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</si>
  <si>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</si>
  <si>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</si>
  <si>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</si>
  <si>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</si>
  <si>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</si>
  <si>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</si>
  <si>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</si>
  <si>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</si>
  <si>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</si>
  <si>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</si>
  <si>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</si>
  <si>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</si>
  <si>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</si>
  <si>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</si>
  <si>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</si>
  <si>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</si>
  <si>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</si>
  <si>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</si>
  <si>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</si>
  <si>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</si>
  <si>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</si>
  <si>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</si>
  <si>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</si>
  <si>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</si>
  <si>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</si>
  <si>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</si>
  <si>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</si>
  <si>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</si>
  <si>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</si>
  <si>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</si>
  <si>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</si>
  <si>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</si>
  <si>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</si>
  <si>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</si>
  <si>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</si>
  <si>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</si>
  <si>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</si>
  <si>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</si>
  <si>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</si>
  <si>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</si>
  <si>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</si>
  <si>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</si>
  <si>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</si>
  <si>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</si>
  <si>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</si>
  <si>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</si>
  <si>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</si>
  <si>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</si>
  <si>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</si>
  <si>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</si>
  <si>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</si>
  <si>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</si>
  <si>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</si>
  <si>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</si>
  <si>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</si>
  <si>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</si>
  <si>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</si>
  <si>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</si>
  <si>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</si>
  <si>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</si>
  <si>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</si>
  <si>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</si>
  <si>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</si>
  <si>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</si>
  <si>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</si>
  <si>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</si>
  <si>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</si>
  <si>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</si>
  <si>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</si>
  <si>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</si>
  <si>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</si>
  <si>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</si>
  <si>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</si>
  <si>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</si>
  <si>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</si>
  <si>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</si>
  <si>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</si>
  <si>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</si>
  <si>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</si>
  <si>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</si>
  <si>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</si>
  <si>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</si>
  <si>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</si>
  <si>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</si>
  <si>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</si>
  <si>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</si>
  <si>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</si>
  <si>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</si>
  <si>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</si>
  <si>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</si>
  <si>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</si>
  <si>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</si>
  <si>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</si>
  <si>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</si>
  <si>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</si>
  <si>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</si>
  <si>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</si>
  <si>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</si>
  <si>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</si>
  <si>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</si>
  <si>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</si>
  <si>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</si>
  <si>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</si>
  <si>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</si>
  <si>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</si>
  <si>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</si>
  <si>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</si>
  <si>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</si>
  <si>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</si>
  <si>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</si>
  <si>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</si>
  <si>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</si>
  <si>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</si>
  <si>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</si>
  <si>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</si>
  <si>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</si>
  <si>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</si>
  <si>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</si>
  <si>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</si>
  <si>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</si>
  <si>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</si>
  <si>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</si>
  <si>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</si>
  <si>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</si>
  <si>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</si>
  <si>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</si>
  <si>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</si>
  <si>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</si>
  <si>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</si>
  <si>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</si>
  <si>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</si>
  <si>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</si>
  <si>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</si>
  <si>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</si>
  <si>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</si>
  <si>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</si>
  <si>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</si>
  <si>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</si>
  <si>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</si>
  <si>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</si>
  <si>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</si>
  <si>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</si>
  <si>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</si>
  <si>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</si>
  <si>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</si>
  <si>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</si>
  <si>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</si>
  <si>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</si>
  <si>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</si>
  <si>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</si>
  <si>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</si>
  <si>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</si>
  <si>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</si>
  <si>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</si>
  <si>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</si>
  <si>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</si>
  <si>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</si>
  <si>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</si>
  <si>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</si>
  <si>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</si>
  <si>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</si>
  <si>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</si>
  <si>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</si>
  <si>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</si>
  <si>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</si>
  <si>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</si>
  <si>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</si>
  <si>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</si>
  <si>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</si>
  <si>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</si>
  <si>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</si>
  <si>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</si>
  <si>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</si>
  <si>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</si>
  <si>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</si>
  <si>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</si>
  <si>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</si>
  <si>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</si>
  <si>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</si>
  <si>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</si>
  <si>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</si>
  <si>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</si>
  <si>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</si>
  <si>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</si>
  <si>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</si>
  <si>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</si>
  <si>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</si>
  <si>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</si>
  <si>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</si>
  <si>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</si>
  <si>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</si>
  <si>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</si>
  <si>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</si>
  <si>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</si>
  <si>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</si>
  <si>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</si>
  <si>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</si>
  <si>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</si>
  <si>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</si>
  <si>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</si>
  <si>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</si>
  <si>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</si>
  <si>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</si>
  <si>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</si>
  <si>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</si>
  <si>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</si>
  <si>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</si>
  <si>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</si>
  <si>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</si>
  <si>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</si>
  <si>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</si>
  <si>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</si>
  <si>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</si>
  <si>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</si>
  <si>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</si>
  <si>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</si>
  <si>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</si>
  <si>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</si>
  <si>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</si>
  <si>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</si>
  <si>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</si>
  <si>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</si>
  <si>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</si>
  <si>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</si>
  <si>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</si>
  <si>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</si>
  <si>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</si>
  <si>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</si>
  <si>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</si>
  <si>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</si>
  <si>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</si>
  <si>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</si>
  <si>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</si>
  <si>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</si>
  <si>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</si>
  <si>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</si>
  <si>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</si>
  <si>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</si>
  <si>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</si>
  <si>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</si>
  <si>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</si>
  <si>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</si>
  <si>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</si>
  <si>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</si>
  <si>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</si>
  <si>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</si>
  <si>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</si>
  <si>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</si>
  <si>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</si>
  <si>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</si>
  <si>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</si>
  <si>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</si>
  <si>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</si>
  <si>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</si>
  <si>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</si>
  <si>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</si>
  <si>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</si>
  <si>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</si>
  <si>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</si>
  <si>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</si>
  <si>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</si>
  <si>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</si>
  <si>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</si>
  <si>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</si>
  <si>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</si>
  <si>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</si>
  <si>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</si>
  <si>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</si>
  <si>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</si>
  <si>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</si>
  <si>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</si>
  <si>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</si>
  <si>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</si>
  <si>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</si>
  <si>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</si>
  <si>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</si>
  <si>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</si>
  <si>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</si>
  <si>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</si>
  <si>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</si>
  <si>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</si>
  <si>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</si>
  <si>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</si>
  <si>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</si>
  <si>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</si>
  <si>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</si>
  <si>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</si>
  <si>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</si>
  <si>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</si>
  <si>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</si>
  <si>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</si>
  <si>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</si>
  <si>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</si>
  <si>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</si>
  <si>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</si>
  <si>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</si>
  <si>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</si>
  <si>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</si>
  <si>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</si>
  <si>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</si>
  <si>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</si>
  <si>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</si>
  <si>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</si>
  <si>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</si>
  <si>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</si>
  <si>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</si>
  <si>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</si>
  <si>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</si>
  <si>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</si>
  <si>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</si>
  <si>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</si>
  <si>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</si>
  <si>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</si>
  <si>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</si>
  <si>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</si>
  <si>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</si>
  <si>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</si>
  <si>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</si>
  <si>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</si>
  <si>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</si>
  <si>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</si>
  <si>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</si>
  <si>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</si>
  <si>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</si>
  <si>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</si>
  <si>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</si>
  <si>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</si>
  <si>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</si>
  <si>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</si>
  <si>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</si>
  <si>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</si>
  <si>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</si>
  <si>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</si>
  <si>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</si>
  <si>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</si>
  <si>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</si>
  <si>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</si>
  <si>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</si>
  <si>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</si>
  <si>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</si>
  <si>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</si>
  <si>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</si>
  <si>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</si>
  <si>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</si>
  <si>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</si>
  <si>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</si>
  <si>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</si>
  <si>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</si>
  <si>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</si>
  <si>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</si>
  <si>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</si>
  <si>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</si>
  <si>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</si>
  <si>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</si>
  <si>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</si>
  <si>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</si>
  <si>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</si>
  <si>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</si>
  <si>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</si>
  <si>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</si>
  <si>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</si>
  <si>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</si>
  <si>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</si>
  <si>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</si>
  <si>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</si>
  <si>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</si>
  <si>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</si>
  <si>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</si>
  <si>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</si>
  <si>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</si>
  <si>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</si>
  <si>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</si>
  <si>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</si>
  <si>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</si>
  <si>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</si>
  <si>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</si>
  <si>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</si>
  <si>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</si>
  <si>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</si>
  <si>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</si>
  <si>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</si>
  <si>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</si>
  <si>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</si>
  <si>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</si>
  <si>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</si>
  <si>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</si>
  <si>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</si>
  <si>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</si>
  <si>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</si>
  <si>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</si>
  <si>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</si>
  <si>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</si>
  <si>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</si>
  <si>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</si>
  <si>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</si>
  <si>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</si>
  <si>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</si>
  <si>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</si>
  <si>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</si>
  <si>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</si>
  <si>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</si>
  <si>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</si>
  <si>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</si>
  <si>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</si>
  <si>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</si>
  <si>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</si>
  <si>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</si>
  <si>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</si>
  <si>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</si>
  <si>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</si>
  <si>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</si>
  <si>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</si>
  <si>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</si>
  <si>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</si>
  <si>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</si>
  <si>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</si>
  <si>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</si>
  <si>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</si>
  <si>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</si>
  <si>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</si>
  <si>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</si>
  <si>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</si>
  <si>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</si>
  <si>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</si>
  <si>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</si>
  <si>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</si>
  <si>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</si>
  <si>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</si>
  <si>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</si>
  <si>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</si>
  <si>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</si>
  <si>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</si>
  <si>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</si>
  <si>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</si>
  <si>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</si>
  <si>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</si>
  <si>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</si>
  <si>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</si>
  <si>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</si>
  <si>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</si>
  <si>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</si>
  <si>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</si>
  <si>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</si>
  <si>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</si>
  <si>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</si>
  <si>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</si>
  <si>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</si>
  <si>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</si>
  <si>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</si>
  <si>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</si>
  <si>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</si>
  <si>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</si>
  <si>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</si>
  <si>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</si>
  <si>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</si>
  <si>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</si>
  <si>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</si>
  <si>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</si>
  <si>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</si>
  <si>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</si>
  <si>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</si>
  <si>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</si>
  <si>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</si>
  <si>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</si>
  <si>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</si>
  <si>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</si>
  <si>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</si>
  <si>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</si>
  <si>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</si>
  <si>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</si>
  <si>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</si>
  <si>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</si>
  <si>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</si>
  <si>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</si>
  <si>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</si>
  <si>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</si>
  <si>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</si>
  <si>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</si>
  <si>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</si>
  <si>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</si>
  <si>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</si>
  <si>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</si>
  <si>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</si>
  <si>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</si>
  <si>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</si>
  <si>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</si>
  <si>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</si>
  <si>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</si>
  <si>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</si>
  <si>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</si>
  <si>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</si>
  <si>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</si>
  <si>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</si>
  <si>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</si>
  <si>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</si>
  <si>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</si>
  <si>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</si>
  <si>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</si>
  <si>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</si>
  <si>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</si>
  <si>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</si>
  <si>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</si>
  <si>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</si>
  <si>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</si>
  <si>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</si>
  <si>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</si>
  <si>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</si>
  <si>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</si>
  <si>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</si>
  <si>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</si>
  <si>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</si>
  <si>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</si>
  <si>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</si>
  <si>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</si>
  <si>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</si>
  <si>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</si>
  <si>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</si>
  <si>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</si>
  <si>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</si>
  <si>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</si>
  <si>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</si>
  <si>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</si>
  <si>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</si>
  <si>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</si>
  <si>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</si>
  <si>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</si>
  <si>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</si>
  <si>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</si>
  <si>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</si>
  <si>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</si>
  <si>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</si>
  <si>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</si>
  <si>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</si>
  <si>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</si>
  <si>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</si>
  <si>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</si>
  <si>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</si>
  <si>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</si>
  <si>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</si>
  <si>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</si>
  <si>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</si>
  <si>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</si>
  <si>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</si>
  <si>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</si>
  <si>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</si>
  <si>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</si>
  <si>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</si>
  <si>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</si>
  <si>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</si>
  <si>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</si>
  <si>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</si>
  <si>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</si>
  <si>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</si>
  <si>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</si>
  <si>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</si>
  <si>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</si>
  <si>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</si>
  <si>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</si>
  <si>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</si>
  <si>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</si>
  <si>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</si>
  <si>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</si>
  <si>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</si>
  <si>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</si>
  <si>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</si>
  <si>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</si>
  <si>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</si>
  <si>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</si>
  <si>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</si>
  <si>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</si>
  <si>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</si>
  <si>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</si>
  <si>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</si>
  <si>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</si>
  <si>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</si>
  <si>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</si>
  <si>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</si>
  <si>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</si>
  <si>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</si>
  <si>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</si>
  <si>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</si>
  <si>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</si>
  <si>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</si>
  <si>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</si>
  <si>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</si>
  <si>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</si>
  <si>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</si>
  <si>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</si>
  <si>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</si>
  <si>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</si>
  <si>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</si>
  <si>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</si>
  <si>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</si>
  <si>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</si>
  <si>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</si>
  <si>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</si>
  <si>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</si>
  <si>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</si>
  <si>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</si>
  <si>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</si>
  <si>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</si>
  <si>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</si>
  <si>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</si>
  <si>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</si>
  <si>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</si>
  <si>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</si>
  <si>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</si>
  <si>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</si>
  <si>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</si>
  <si>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</si>
  <si>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</si>
  <si>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</si>
  <si>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</si>
  <si>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</si>
  <si>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</si>
  <si>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</si>
  <si>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</si>
  <si>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</si>
  <si>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</si>
  <si>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</si>
  <si>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</si>
  <si>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</si>
  <si>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</si>
  <si>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</si>
  <si>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</si>
  <si>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</si>
  <si>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</si>
  <si>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</si>
  <si>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</si>
  <si>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</si>
  <si>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</si>
  <si>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</si>
  <si>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</si>
  <si>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</si>
  <si>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</si>
  <si>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</si>
  <si>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</si>
  <si>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</si>
  <si>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</si>
  <si>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</si>
  <si>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</si>
  <si>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</si>
  <si>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</si>
  <si>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</si>
  <si>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</si>
  <si>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</si>
  <si>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</si>
  <si>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</si>
  <si>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</si>
  <si>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</si>
  <si>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</si>
  <si>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</si>
  <si>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</si>
  <si>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</si>
  <si>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</si>
  <si>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</si>
  <si>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</si>
  <si>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</si>
  <si>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</si>
  <si>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</si>
  <si>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</si>
  <si>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</si>
  <si>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</si>
  <si>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</si>
  <si>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</si>
  <si>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</si>
  <si>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</si>
  <si>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</si>
  <si>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</si>
  <si>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</si>
  <si>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</si>
  <si>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</si>
  <si>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</si>
  <si>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</si>
  <si>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</si>
  <si>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</si>
  <si>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</si>
  <si>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</si>
  <si>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</si>
  <si>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</si>
  <si>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</si>
  <si>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</si>
  <si>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</si>
  <si>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</si>
  <si>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</si>
  <si>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</si>
  <si>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</si>
  <si>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</si>
  <si>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</si>
  <si>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</si>
  <si>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</si>
  <si>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</si>
  <si>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</si>
  <si>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</si>
  <si>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</si>
  <si>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</si>
  <si>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</si>
  <si>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</si>
  <si>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</si>
  <si>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</si>
  <si>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</si>
  <si>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</si>
  <si>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</si>
  <si>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</si>
  <si>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</si>
  <si>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</si>
  <si>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</si>
  <si>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</si>
  <si>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</si>
  <si>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</si>
  <si>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</si>
  <si>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</si>
  <si>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</si>
  <si>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</si>
  <si>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</si>
  <si>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</si>
  <si>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</si>
  <si>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</si>
  <si>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</si>
  <si>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</si>
  <si>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</si>
  <si>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</si>
  <si>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</si>
  <si>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</si>
  <si>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</si>
  <si>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</si>
  <si>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</si>
  <si>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</si>
  <si>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</si>
  <si>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</si>
  <si>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</si>
  <si>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</si>
  <si>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</si>
  <si>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</si>
  <si>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</si>
  <si>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</si>
  <si>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</si>
  <si>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</si>
  <si>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</si>
  <si>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</si>
  <si>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</si>
  <si>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</si>
  <si>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</si>
  <si>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</si>
  <si>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</si>
  <si>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</si>
  <si>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</si>
  <si>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</si>
  <si>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</si>
  <si>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</si>
  <si>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</si>
  <si>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</si>
  <si>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</si>
  <si>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</si>
  <si>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</si>
  <si>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</si>
  <si>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</si>
  <si>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</si>
  <si>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</si>
  <si>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</si>
  <si>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</si>
  <si>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</si>
  <si>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</si>
  <si>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</si>
  <si>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</si>
  <si>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</si>
  <si>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</si>
  <si>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</si>
  <si>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</si>
  <si>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</si>
  <si>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</si>
  <si>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</si>
  <si>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</si>
  <si>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</si>
  <si>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</si>
  <si>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</si>
  <si>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</si>
  <si>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</si>
  <si>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</si>
  <si>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</si>
  <si>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</si>
  <si>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</si>
  <si>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</si>
  <si>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</si>
  <si>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</si>
  <si>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</si>
  <si>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</si>
  <si>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</si>
  <si>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</si>
  <si>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</si>
  <si>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</si>
  <si>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</si>
  <si>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</si>
  <si>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</si>
  <si>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</si>
  <si>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</si>
  <si>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</si>
  <si>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</si>
  <si>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</si>
  <si>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</si>
  <si>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</si>
  <si>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</si>
  <si>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</si>
  <si>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</si>
  <si>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</si>
  <si>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</si>
  <si>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</si>
  <si>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</si>
  <si>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</si>
  <si>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</si>
  <si>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</si>
  <si>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</si>
  <si>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</si>
  <si>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</si>
  <si>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</si>
  <si>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</si>
  <si>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</si>
  <si>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</si>
  <si>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</si>
  <si>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</si>
  <si>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</si>
  <si>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</si>
  <si>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</si>
  <si>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</si>
  <si>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</si>
  <si>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</si>
  <si>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</si>
  <si>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</si>
  <si>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</si>
  <si>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</si>
  <si>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</si>
  <si>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</si>
  <si>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</si>
  <si>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</si>
  <si>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</si>
  <si>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</si>
  <si>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</si>
  <si>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</si>
  <si>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</si>
  <si>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</si>
  <si>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</si>
  <si>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</si>
  <si>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</si>
  <si>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</si>
  <si>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</si>
  <si>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</si>
  <si>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</si>
  <si>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</si>
  <si>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</si>
  <si>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</si>
  <si>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</si>
  <si>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</si>
  <si>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</si>
  <si>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</si>
  <si>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</si>
  <si>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</si>
  <si>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</si>
  <si>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</si>
  <si>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</si>
  <si>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</si>
  <si>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</si>
  <si>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</si>
  <si>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</si>
  <si>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</si>
  <si>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</si>
  <si>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</si>
  <si>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</si>
  <si>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</si>
  <si>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</si>
  <si>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</si>
  <si>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</si>
  <si>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</si>
  <si>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</si>
  <si>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</si>
  <si>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</si>
  <si>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</si>
  <si>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</si>
  <si>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</si>
  <si>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</si>
  <si>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</si>
  <si>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</si>
  <si>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</si>
  <si>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</si>
  <si>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</si>
  <si>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</si>
  <si>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</si>
  <si>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</si>
  <si>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</si>
  <si>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</si>
  <si>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</si>
  <si>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</si>
  <si>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</si>
  <si>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</si>
  <si>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</si>
  <si>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</si>
  <si>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</si>
  <si>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</si>
  <si>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</si>
  <si>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</si>
  <si>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</si>
  <si>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</si>
  <si>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</si>
  <si>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</si>
  <si>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</si>
  <si>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</si>
  <si>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</si>
  <si>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</si>
  <si>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</si>
  <si>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</si>
  <si>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</si>
  <si>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</si>
  <si>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</si>
  <si>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</si>
  <si>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</si>
  <si>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</si>
  <si>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</si>
  <si>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</si>
  <si>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</si>
  <si>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</si>
  <si>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</si>
  <si>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</si>
  <si>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</si>
  <si>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</si>
  <si>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</si>
  <si>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</si>
  <si>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</si>
  <si>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</si>
  <si>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</si>
  <si>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</si>
  <si>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</si>
  <si>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</si>
  <si>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</si>
  <si>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</si>
  <si>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</si>
  <si>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</si>
  <si>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</si>
  <si>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</si>
  <si>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</si>
  <si>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</si>
  <si>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</si>
  <si>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</si>
  <si>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</si>
  <si>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</si>
  <si>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</si>
  <si>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</si>
  <si>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</si>
  <si>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</si>
  <si>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</si>
  <si>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</si>
  <si>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</si>
  <si>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</si>
  <si>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</si>
  <si>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</si>
  <si>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</si>
  <si>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</si>
  <si>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</si>
  <si>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</si>
  <si>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</si>
  <si>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</si>
  <si>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</si>
  <si>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</si>
  <si>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</si>
  <si>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</si>
  <si>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</si>
  <si>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</si>
  <si>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</si>
  <si>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</si>
  <si>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</si>
  <si>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</si>
  <si>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</si>
  <si>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</si>
  <si>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</si>
  <si>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</si>
  <si>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</si>
  <si>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</si>
  <si>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</si>
  <si>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</si>
  <si>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</si>
  <si>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</si>
  <si>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</si>
  <si>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</si>
  <si>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</si>
  <si>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</si>
  <si>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</si>
  <si>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</si>
  <si>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</si>
  <si>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</si>
  <si>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</si>
  <si>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</si>
  <si>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</si>
  <si>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</si>
  <si>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</si>
  <si>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</si>
  <si>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</si>
  <si>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</si>
  <si>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</si>
  <si>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</si>
  <si>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</si>
  <si>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</si>
  <si>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</si>
  <si>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</si>
  <si>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</si>
  <si>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</si>
  <si>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</si>
  <si>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</si>
  <si>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</si>
  <si>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</si>
  <si>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</si>
  <si>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</si>
  <si>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</si>
  <si>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</si>
  <si>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</si>
  <si>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</si>
  <si>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</si>
  <si>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</si>
  <si>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</si>
  <si>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</si>
  <si>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</si>
  <si>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</si>
  <si>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</si>
  <si>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</si>
  <si>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</si>
  <si>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</si>
  <si>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</si>
  <si>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</si>
  <si>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</si>
  <si>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</si>
  <si>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</si>
  <si>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</si>
  <si>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</si>
  <si>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</si>
  <si>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</si>
  <si>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</si>
  <si>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</si>
  <si>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</si>
  <si>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</si>
  <si>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</si>
  <si>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</si>
  <si>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</si>
  <si>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</si>
  <si>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</si>
  <si>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</si>
  <si>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</si>
  <si>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</si>
  <si>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</si>
  <si>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</si>
  <si>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</si>
  <si>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</si>
  <si>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</si>
  <si>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</si>
  <si>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</si>
  <si>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</si>
  <si>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</si>
  <si>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</si>
  <si>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</si>
  <si>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</si>
  <si>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</si>
  <si>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</si>
  <si>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</si>
  <si>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</si>
  <si>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</si>
  <si>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</si>
  <si>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</si>
  <si>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</si>
  <si>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</si>
  <si>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</si>
  <si>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</si>
  <si>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</si>
  <si>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</si>
  <si>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</si>
  <si>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</si>
  <si>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</si>
  <si>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</si>
  <si>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</si>
  <si>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</si>
  <si>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</si>
  <si>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</si>
  <si>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</si>
  <si>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</si>
  <si>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</si>
  <si>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</si>
  <si>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</si>
  <si>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</si>
  <si>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</si>
  <si>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</si>
  <si>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</si>
  <si>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</si>
  <si>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</si>
  <si>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</si>
  <si>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</si>
  <si>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</si>
  <si>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</si>
  <si>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</si>
  <si>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</si>
  <si>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</si>
  <si>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</si>
  <si>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</si>
  <si>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</si>
  <si>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</si>
  <si>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</si>
  <si>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</si>
  <si>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</si>
  <si>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</si>
  <si>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</si>
  <si>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</si>
  <si>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</si>
  <si>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</si>
  <si>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</si>
  <si>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</si>
  <si>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</si>
  <si>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</si>
  <si>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</si>
  <si>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</si>
  <si>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</si>
  <si>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</si>
  <si>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</si>
  <si>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</si>
  <si>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</si>
  <si>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</si>
  <si>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</si>
  <si>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</si>
  <si>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</si>
  <si>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</si>
  <si>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</si>
  <si>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</si>
  <si>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</si>
  <si>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</si>
  <si>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</si>
  <si>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</si>
  <si>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</si>
  <si>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</si>
  <si>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</si>
  <si>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</si>
  <si>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</si>
  <si>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</si>
  <si>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</si>
  <si>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</si>
  <si>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</si>
  <si>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</si>
  <si>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</si>
  <si>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</si>
  <si>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</si>
  <si>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</si>
  <si>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</si>
  <si>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</si>
  <si>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</si>
  <si>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</si>
  <si>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</si>
  <si>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</si>
  <si>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</si>
  <si>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</si>
  <si>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</si>
  <si>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</si>
  <si>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</si>
  <si>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</si>
  <si>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</si>
  <si>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</si>
  <si>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</si>
  <si>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</si>
  <si>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</si>
  <si>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</si>
  <si>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</si>
  <si>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</si>
  <si>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</si>
  <si>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</si>
  <si>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</si>
  <si>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</si>
  <si>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</si>
  <si>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</si>
  <si>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</si>
  <si>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</si>
  <si>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</si>
  <si>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</si>
  <si>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</si>
  <si>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</si>
  <si>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</si>
  <si>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</si>
  <si>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</si>
  <si>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</si>
  <si>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</si>
  <si>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</si>
  <si>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</si>
  <si>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</si>
  <si>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</si>
  <si>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</si>
  <si>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</si>
  <si>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</si>
  <si>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</si>
  <si>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</si>
  <si>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</si>
  <si>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</si>
  <si>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</si>
  <si>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</si>
  <si>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</si>
  <si>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</si>
  <si>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</si>
  <si>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</si>
  <si>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</si>
  <si>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</si>
  <si>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</si>
  <si>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</si>
  <si>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</si>
  <si>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</si>
  <si>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</si>
  <si>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</si>
  <si>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</si>
  <si>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</si>
  <si>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</si>
  <si>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</si>
  <si>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</si>
  <si>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</si>
  <si>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</si>
  <si>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</si>
  <si>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</si>
  <si>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</si>
  <si>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</si>
  <si>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</si>
  <si>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</si>
  <si>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</si>
  <si>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</si>
  <si>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</si>
  <si>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</si>
  <si>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</si>
  <si>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</si>
  <si>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</si>
  <si>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</si>
  <si>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</si>
  <si>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</si>
  <si>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</si>
  <si>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</si>
  <si>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</si>
  <si>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</si>
  <si>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</si>
  <si>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</si>
  <si>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</si>
  <si>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</si>
  <si>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</si>
  <si>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</si>
  <si>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</si>
  <si>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</si>
  <si>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</si>
  <si>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</si>
  <si>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</si>
  <si>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</si>
  <si>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</si>
  <si>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</si>
  <si>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</si>
  <si>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</si>
  <si>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</si>
  <si>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</si>
  <si>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</si>
  <si>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</si>
  <si>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</si>
  <si>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</si>
  <si>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</si>
  <si>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</si>
  <si>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</si>
  <si>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</si>
  <si>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</si>
  <si>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</si>
  <si>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</si>
  <si>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</si>
  <si>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</si>
  <si>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</si>
  <si>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</si>
  <si>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</si>
  <si>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</si>
  <si>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</si>
  <si>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</si>
  <si>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</si>
  <si>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</si>
  <si>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</si>
  <si>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</si>
  <si>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</si>
  <si>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</si>
  <si>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</si>
  <si>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</si>
  <si>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</si>
  <si>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</si>
  <si>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</si>
  <si>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</si>
  <si>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</si>
  <si>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</si>
  <si>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</si>
  <si>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</si>
  <si>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</si>
  <si>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</si>
  <si>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</si>
  <si>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</si>
  <si>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</si>
  <si>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</si>
  <si>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</si>
  <si>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</si>
  <si>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</si>
  <si>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</si>
  <si>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</si>
  <si>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</si>
  <si>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</si>
  <si>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</si>
  <si>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</si>
  <si>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</si>
  <si>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</si>
  <si>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</si>
  <si>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</si>
  <si>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</si>
  <si>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</si>
  <si>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</si>
  <si>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</si>
  <si>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</si>
  <si>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</si>
  <si>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</si>
  <si>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</si>
  <si>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</si>
  <si>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</si>
  <si>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</si>
  <si>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</si>
  <si>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</si>
  <si>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</si>
  <si>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</si>
  <si>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</si>
  <si>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</si>
  <si>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</si>
  <si>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</si>
  <si>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</si>
  <si>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</si>
  <si>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</si>
  <si>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</si>
  <si>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</si>
  <si>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</si>
  <si>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</si>
  <si>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</si>
  <si>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</si>
  <si>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</si>
  <si>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</si>
  <si>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</si>
  <si>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</si>
  <si>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</si>
  <si>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</si>
  <si>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</si>
  <si>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</si>
  <si>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</si>
  <si>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</si>
  <si>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</si>
  <si>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</si>
  <si>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</si>
  <si>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</si>
  <si>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</si>
  <si>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</si>
  <si>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</si>
  <si>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</si>
  <si>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</si>
  <si>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</si>
  <si>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</si>
  <si>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</si>
  <si>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</si>
  <si>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</si>
  <si>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</si>
  <si>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</si>
  <si>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</si>
  <si>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</si>
  <si>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</si>
  <si>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</si>
  <si>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</si>
  <si>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</si>
  <si>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</si>
  <si>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</si>
  <si>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</si>
  <si>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</si>
  <si>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</si>
  <si>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</si>
  <si>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</si>
  <si>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</si>
  <si>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</si>
  <si>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</si>
  <si>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</si>
  <si>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</si>
  <si>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</si>
  <si>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</si>
  <si>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</si>
  <si>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</si>
  <si>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</si>
  <si>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</si>
  <si>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</si>
  <si>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</si>
  <si>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</si>
  <si>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</si>
  <si>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</si>
  <si>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</si>
  <si>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</si>
  <si>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</si>
  <si>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</si>
  <si>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</si>
  <si>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</si>
  <si>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</si>
  <si>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</si>
  <si>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</si>
  <si>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</si>
  <si>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</si>
  <si>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</si>
  <si>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</si>
  <si>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</si>
  <si>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</si>
  <si>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</si>
  <si>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</si>
  <si>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</si>
  <si>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</si>
  <si>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</si>
  <si>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</si>
  <si>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</si>
  <si>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</si>
  <si>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</si>
  <si>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</si>
  <si>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</si>
  <si>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</si>
  <si>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</si>
  <si>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</si>
  <si>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</si>
  <si>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</si>
  <si>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</si>
  <si>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</si>
  <si>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</si>
  <si>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</si>
  <si>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</si>
  <si>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</si>
  <si>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</si>
  <si>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</si>
  <si>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</si>
  <si>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</si>
  <si>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</si>
  <si>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</si>
  <si>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</si>
  <si>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</si>
  <si>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</si>
  <si>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</si>
  <si>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</si>
  <si>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</si>
  <si>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</si>
  <si>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</si>
  <si>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</si>
  <si>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</si>
  <si>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</si>
  <si>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</si>
  <si>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</si>
  <si>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</si>
  <si>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</si>
  <si>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</si>
  <si>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</si>
  <si>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</si>
  <si>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</si>
  <si>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</si>
  <si>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</si>
  <si>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</si>
  <si>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</si>
  <si>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</si>
  <si>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</si>
  <si>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</si>
  <si>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</si>
  <si>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</si>
  <si>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</si>
  <si>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</si>
  <si>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</si>
  <si>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</si>
  <si>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</si>
  <si>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</si>
  <si>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</si>
  <si>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</si>
  <si>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</si>
  <si>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</si>
  <si>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</si>
  <si>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</si>
  <si>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</si>
  <si>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</si>
  <si>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</si>
  <si>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</si>
  <si>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</si>
  <si>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</si>
  <si>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</si>
  <si>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</si>
  <si>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</si>
  <si>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</si>
  <si>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</si>
  <si>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</si>
  <si>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</si>
  <si>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</si>
  <si>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</si>
  <si>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</si>
  <si>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</si>
  <si>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</si>
  <si>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</si>
  <si>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</si>
  <si>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</si>
  <si>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</si>
  <si>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</si>
  <si>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</si>
  <si>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</si>
  <si>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</si>
  <si>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</si>
  <si>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</si>
  <si>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</si>
  <si>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</si>
  <si>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</si>
  <si>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</si>
  <si>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</si>
  <si>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</si>
  <si>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</si>
  <si>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</si>
  <si>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</si>
  <si>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</si>
  <si>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</si>
  <si>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</si>
  <si>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</si>
  <si>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</si>
  <si>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</si>
  <si>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</si>
  <si>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</si>
  <si>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</si>
  <si>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</si>
  <si>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</si>
  <si>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</si>
  <si>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</si>
  <si>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</si>
  <si>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</si>
  <si>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</si>
  <si>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</si>
  <si>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</si>
  <si>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</si>
  <si>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</si>
  <si>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</si>
  <si>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</si>
  <si>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</si>
  <si>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</si>
  <si>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</si>
  <si>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</si>
  <si>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</si>
  <si>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</si>
  <si>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</si>
  <si>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</si>
  <si>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</si>
  <si>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</si>
  <si>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</si>
  <si>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</si>
  <si>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</si>
  <si>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</si>
  <si>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</si>
  <si>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</si>
  <si>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</si>
  <si>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</si>
  <si>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</si>
  <si>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</si>
  <si>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</si>
  <si>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</si>
  <si>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</si>
  <si>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</si>
  <si>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</si>
  <si>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</si>
  <si>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</si>
  <si>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</si>
  <si>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</si>
  <si>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</si>
  <si>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</si>
  <si>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</si>
  <si>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</si>
  <si>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</si>
  <si>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</si>
  <si>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</si>
  <si>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</si>
  <si>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</si>
  <si>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</si>
  <si>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</si>
  <si>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</si>
  <si>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</si>
  <si>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</si>
  <si>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</si>
  <si>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</si>
  <si>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</si>
  <si>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</si>
  <si>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</si>
  <si>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</si>
  <si>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</si>
  <si>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</si>
  <si>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</si>
  <si>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</si>
  <si>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</si>
  <si>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</si>
  <si>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</si>
  <si>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</si>
  <si>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</si>
  <si>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</si>
  <si>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</si>
  <si>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</si>
  <si>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</si>
  <si>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</si>
  <si>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</si>
  <si>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</si>
  <si>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</si>
  <si>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</si>
  <si>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</si>
  <si>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</si>
  <si>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</si>
  <si>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</si>
  <si>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</si>
  <si>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</si>
  <si>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</si>
  <si>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</si>
  <si>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</si>
  <si>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</si>
  <si>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</si>
  <si>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</si>
  <si>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</si>
  <si>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</si>
  <si>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</si>
  <si>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</si>
  <si>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</si>
  <si>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</si>
  <si>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</si>
  <si>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</si>
  <si>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</si>
  <si>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</si>
  <si>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</si>
  <si>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</si>
  <si>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</si>
  <si>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</si>
  <si>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</si>
  <si>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</si>
  <si>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</si>
  <si>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</si>
  <si>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</si>
  <si>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</si>
  <si>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</si>
  <si>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</si>
  <si>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</si>
  <si>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</si>
  <si>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</si>
  <si>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</si>
  <si>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</si>
  <si>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</si>
  <si>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</si>
  <si>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</si>
  <si>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</si>
  <si>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</si>
  <si>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</si>
  <si>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</si>
  <si>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</si>
  <si>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</si>
  <si>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</si>
  <si>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</si>
  <si>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</si>
  <si>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</si>
  <si>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</si>
  <si>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</si>
  <si>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</si>
  <si>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</si>
  <si>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</si>
  <si>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</si>
  <si>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</si>
  <si>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</si>
  <si>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</si>
  <si>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</si>
  <si>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</si>
  <si>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</si>
  <si>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</si>
  <si>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</si>
  <si>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</si>
  <si>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</si>
  <si>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</si>
  <si>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</si>
  <si>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</si>
  <si>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</si>
  <si>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</si>
  <si>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</si>
  <si>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</si>
  <si>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</si>
  <si>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</si>
  <si>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</si>
  <si>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</si>
  <si>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</si>
  <si>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</si>
  <si>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</si>
  <si>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</si>
  <si>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</si>
  <si>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</si>
  <si>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</si>
  <si>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</si>
  <si>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</si>
  <si>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</si>
  <si>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</si>
  <si>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</si>
  <si>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</si>
  <si>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</si>
  <si>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</si>
  <si>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</si>
  <si>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</si>
  <si>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</si>
  <si>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</si>
  <si>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</si>
  <si>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</si>
  <si>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</si>
  <si>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</si>
  <si>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</si>
  <si>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</si>
  <si>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</si>
  <si>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</si>
  <si>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</si>
  <si>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</si>
  <si>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</si>
  <si>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</si>
  <si>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</si>
  <si>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</si>
  <si>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</si>
  <si>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</si>
  <si>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</si>
  <si>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</si>
  <si>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</si>
  <si>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</si>
  <si>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</si>
  <si>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</si>
  <si>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</si>
  <si>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</si>
  <si>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</si>
  <si>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</si>
  <si>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</si>
  <si>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</si>
  <si>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</si>
  <si>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</si>
  <si>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</si>
  <si>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</si>
  <si>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</si>
  <si>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</si>
  <si>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</si>
  <si>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</si>
  <si>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</si>
  <si>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</si>
  <si>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</si>
  <si>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</si>
  <si>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</si>
  <si>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</si>
  <si>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</si>
  <si>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</si>
  <si>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</si>
  <si>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</si>
  <si>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</si>
  <si>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</si>
  <si>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</si>
  <si>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</si>
  <si>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</si>
  <si>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</si>
  <si>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</si>
  <si>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</si>
  <si>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</si>
  <si>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</si>
  <si>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</si>
  <si>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</si>
  <si>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</si>
  <si>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</si>
  <si>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</si>
  <si>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</si>
  <si>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</si>
  <si>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</si>
  <si>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</si>
  <si>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</si>
  <si>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</si>
  <si>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</si>
  <si>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</si>
  <si>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</si>
  <si>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</si>
  <si>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</si>
  <si>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</si>
  <si>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</si>
  <si>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</si>
  <si>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</si>
  <si>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</si>
  <si>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</si>
  <si>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</si>
  <si>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</si>
  <si>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</si>
  <si>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</si>
  <si>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</si>
  <si>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</si>
  <si>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</si>
  <si>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</si>
  <si>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</si>
  <si>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</si>
  <si>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</si>
  <si>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</si>
  <si>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</si>
  <si>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</si>
  <si>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</si>
  <si>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</si>
  <si>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</si>
  <si>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</si>
  <si>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</si>
  <si>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</si>
  <si>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</si>
  <si>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</si>
  <si>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</si>
  <si>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</si>
  <si>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</si>
  <si>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</si>
  <si>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</si>
  <si>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</si>
  <si>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</si>
  <si>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</si>
  <si>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</si>
  <si>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</si>
  <si>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</si>
  <si>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</si>
  <si>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</si>
  <si>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</si>
  <si>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</si>
  <si>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</si>
  <si>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</si>
  <si>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</si>
  <si>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</si>
  <si>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</si>
  <si>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</si>
  <si>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</si>
  <si>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</si>
  <si>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</si>
  <si>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</si>
  <si>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</si>
  <si>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</si>
  <si>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</si>
  <si>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</si>
  <si>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</si>
  <si>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</si>
  <si>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</si>
  <si>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</si>
  <si>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</si>
  <si>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</si>
  <si>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</si>
  <si>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</si>
  <si>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</si>
  <si>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</si>
  <si>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</si>
  <si>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</si>
  <si>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</si>
  <si>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</si>
  <si>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</si>
  <si>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</si>
  <si>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</si>
  <si>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</si>
  <si>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</si>
  <si>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</si>
  <si>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</si>
  <si>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</si>
  <si>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</si>
  <si>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</si>
  <si>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</si>
  <si>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</si>
  <si>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</si>
  <si>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</si>
  <si>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</si>
  <si>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</si>
  <si>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</si>
  <si>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</si>
  <si>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</si>
  <si>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</si>
  <si>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</si>
  <si>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</si>
  <si>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</si>
  <si>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</si>
  <si>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</si>
  <si>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</si>
  <si>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</si>
  <si>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</si>
  <si>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</si>
  <si>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</si>
  <si>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</si>
  <si>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</si>
  <si>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</si>
  <si>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</si>
  <si>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</si>
  <si>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</si>
  <si>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</si>
  <si>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</si>
  <si>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</si>
  <si>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</si>
  <si>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</si>
  <si>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</si>
  <si>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</si>
  <si>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</si>
  <si>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</si>
  <si>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</si>
  <si>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</si>
  <si>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</si>
  <si>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</si>
  <si>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</si>
  <si>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</si>
  <si>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</si>
  <si>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</si>
  <si>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</si>
  <si>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</si>
  <si>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</si>
  <si>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</si>
  <si>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</si>
  <si>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</si>
  <si>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</si>
  <si>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</si>
  <si>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</si>
  <si>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</si>
  <si>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</si>
  <si>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</si>
  <si>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</si>
  <si>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</si>
  <si>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</si>
  <si>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</si>
  <si>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</si>
  <si>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</si>
  <si>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</si>
  <si>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</si>
  <si>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</si>
  <si>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</si>
  <si>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</si>
  <si>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</si>
  <si>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</si>
  <si>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</si>
  <si>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</si>
  <si>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</si>
  <si>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</si>
  <si>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</si>
  <si>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</si>
  <si>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</si>
  <si>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</si>
  <si>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</si>
  <si>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</si>
  <si>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</si>
  <si>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</si>
  <si>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</si>
  <si>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</si>
  <si>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</si>
  <si>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</si>
  <si>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</si>
  <si>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</si>
  <si>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</si>
  <si>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</si>
  <si>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</si>
  <si>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</si>
  <si>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</si>
  <si>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</si>
  <si>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</si>
  <si>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</si>
  <si>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</si>
  <si>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</si>
  <si>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</si>
  <si>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</si>
  <si>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</si>
  <si>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</si>
  <si>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</si>
  <si>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</si>
  <si>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</si>
  <si>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</si>
  <si>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</si>
  <si>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</si>
  <si>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</si>
  <si>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</si>
  <si>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</si>
  <si>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</si>
  <si>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</si>
  <si>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</si>
  <si>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</si>
  <si>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</si>
  <si>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</si>
  <si>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</si>
  <si>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</si>
  <si>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</si>
  <si>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</si>
  <si>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</si>
  <si>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</si>
  <si>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</si>
  <si>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</si>
  <si>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</si>
  <si>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</si>
  <si>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</si>
  <si>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</si>
  <si>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</si>
  <si>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</si>
  <si>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</si>
  <si>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</si>
  <si>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</si>
  <si>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</si>
  <si>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</si>
  <si>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</si>
  <si>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</si>
  <si>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</si>
  <si>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</si>
  <si>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</si>
  <si>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</si>
  <si>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</si>
  <si>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</si>
  <si>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</si>
  <si>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</si>
  <si>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</si>
  <si>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</si>
  <si>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</si>
  <si>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</si>
  <si>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</si>
  <si>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</si>
  <si>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</si>
  <si>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</si>
  <si>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</si>
  <si>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</si>
  <si>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</si>
  <si>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</si>
  <si>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</si>
  <si>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</si>
  <si>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</si>
  <si>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</si>
  <si>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</si>
  <si>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</si>
  <si>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</si>
  <si>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</si>
  <si>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</si>
  <si>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</si>
  <si>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</si>
  <si>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</si>
  <si>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</si>
  <si>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</si>
  <si>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</si>
  <si>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</si>
  <si>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</si>
  <si>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</si>
  <si>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</si>
  <si>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</si>
  <si>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</si>
  <si>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</si>
  <si>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</si>
  <si>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</si>
  <si>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</si>
  <si>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</si>
  <si>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</si>
  <si>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</si>
  <si>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</si>
  <si>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</si>
  <si>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</si>
  <si>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</si>
  <si>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</si>
  <si>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</si>
  <si>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</si>
  <si>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</si>
  <si>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</si>
  <si>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</si>
  <si>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</si>
  <si>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</si>
  <si>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</si>
  <si>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</si>
  <si>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</si>
  <si>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</si>
  <si>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</si>
  <si>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</si>
  <si>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</si>
  <si>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</si>
  <si>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</si>
  <si>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</si>
  <si>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</si>
  <si>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</si>
  <si>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</si>
  <si>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</si>
  <si>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</si>
  <si>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</si>
  <si>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</si>
  <si>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</si>
  <si>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</si>
  <si>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</si>
  <si>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</si>
  <si>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</si>
  <si>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</si>
  <si>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</si>
  <si>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</si>
  <si>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</si>
  <si>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</si>
  <si>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</si>
  <si>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</si>
  <si>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</si>
  <si>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</si>
  <si>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</si>
  <si>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</si>
  <si>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</si>
  <si>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</si>
  <si>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</si>
  <si>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</si>
  <si>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</si>
  <si>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</si>
  <si>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</si>
  <si>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</si>
  <si>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</si>
  <si>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</si>
  <si>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</si>
  <si>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</si>
  <si>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</si>
  <si>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</si>
  <si>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</si>
  <si>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</si>
  <si>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</si>
  <si>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</si>
  <si>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</si>
  <si>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</si>
  <si>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</si>
  <si>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</si>
  <si>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</si>
  <si>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</si>
  <si>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</si>
  <si>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</si>
  <si>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</si>
  <si>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</si>
  <si>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</si>
  <si>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</si>
  <si>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</si>
  <si>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</si>
  <si>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</si>
  <si>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</si>
  <si>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</si>
  <si>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</si>
  <si>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</si>
  <si>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</si>
  <si>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</si>
  <si>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</si>
  <si>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</si>
  <si>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</si>
  <si>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</si>
  <si>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</si>
  <si>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</si>
  <si>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</si>
  <si>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</si>
  <si>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</si>
  <si>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</si>
  <si>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</si>
  <si>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</si>
  <si>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</si>
  <si>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</si>
  <si>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</si>
  <si>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</si>
  <si>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</si>
  <si>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</si>
  <si>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</si>
  <si>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</si>
  <si>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</si>
  <si>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</si>
  <si>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</si>
  <si>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</si>
  <si>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</si>
  <si>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</si>
  <si>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</si>
  <si>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</si>
  <si>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</si>
  <si>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</si>
  <si>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</si>
  <si>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</si>
  <si>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</si>
  <si>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</si>
  <si>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</si>
  <si>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</si>
  <si>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</si>
  <si>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</si>
  <si>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</si>
  <si>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</si>
  <si>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</si>
  <si>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</si>
  <si>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</si>
  <si>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</si>
  <si>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</si>
  <si>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</si>
  <si>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</si>
  <si>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</si>
  <si>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</si>
  <si>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</si>
  <si>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</si>
  <si>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</si>
  <si>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</si>
  <si>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</si>
  <si>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</si>
  <si>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</si>
  <si>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</si>
  <si>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</si>
  <si>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</si>
  <si>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</si>
  <si>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</si>
  <si>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</si>
  <si>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</si>
  <si>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</si>
  <si>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</si>
  <si>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</si>
  <si>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</si>
  <si>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</si>
  <si>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</si>
  <si>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</si>
  <si>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</si>
  <si>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</si>
  <si>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</si>
  <si>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</si>
  <si>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</si>
  <si>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</si>
  <si>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</si>
  <si>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</si>
  <si>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</si>
  <si>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</si>
  <si>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</si>
  <si>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</si>
  <si>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</si>
  <si>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</si>
  <si>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</si>
  <si>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</si>
  <si>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</si>
  <si>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</si>
  <si>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</si>
  <si>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</si>
  <si>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</si>
  <si>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</si>
  <si>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</si>
  <si>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</si>
  <si>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</si>
  <si>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</si>
  <si>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</si>
  <si>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</si>
  <si>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</si>
  <si>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</si>
  <si>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</si>
  <si>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</si>
  <si>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</si>
  <si>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</si>
  <si>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</si>
  <si>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</si>
  <si>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</si>
  <si>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</si>
  <si>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</si>
  <si>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</si>
  <si>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</si>
  <si>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</si>
  <si>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</si>
  <si>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</si>
  <si>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</si>
  <si>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</si>
  <si>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</si>
  <si>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</si>
  <si>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</si>
  <si>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</si>
  <si>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</si>
  <si>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</si>
  <si>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</si>
  <si>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</si>
  <si>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</si>
  <si>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</si>
  <si>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</si>
  <si>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</si>
  <si>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</si>
  <si>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</si>
  <si>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</si>
  <si>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</si>
  <si>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</si>
  <si>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</si>
  <si>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</si>
  <si>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</si>
  <si>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</si>
  <si>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</si>
  <si>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</si>
  <si>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</si>
  <si>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</si>
  <si>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</si>
  <si>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</si>
  <si>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</si>
  <si>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</si>
  <si>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</si>
  <si>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</si>
  <si>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</si>
  <si>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</si>
  <si>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</si>
  <si>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</si>
  <si>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</si>
  <si>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</si>
  <si>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</si>
  <si>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</si>
  <si>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</si>
  <si>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</si>
  <si>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</si>
  <si>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</si>
  <si>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</si>
  <si>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</si>
  <si>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</si>
  <si>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</si>
  <si>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</si>
  <si>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</si>
  <si>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</si>
  <si>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</si>
  <si>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</si>
  <si>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</si>
  <si>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</si>
  <si>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</si>
  <si>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</si>
  <si>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</si>
  <si>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</si>
  <si>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</si>
  <si>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</si>
  <si>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</si>
  <si>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</si>
  <si>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</si>
  <si>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</si>
  <si>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</si>
  <si>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</si>
  <si>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</si>
  <si>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</si>
  <si>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</si>
  <si>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</si>
  <si>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</si>
  <si>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</si>
  <si>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</si>
  <si>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</si>
  <si>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</si>
  <si>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</si>
  <si>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</si>
  <si>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</si>
  <si>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</si>
  <si>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</si>
  <si>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</si>
  <si>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</si>
  <si>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</si>
  <si>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</si>
  <si>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</si>
  <si>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</si>
  <si>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</si>
  <si>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</si>
  <si>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</si>
  <si>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</si>
  <si>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</si>
  <si>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</si>
  <si>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</si>
  <si>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</si>
  <si>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</si>
  <si>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</si>
  <si>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</si>
  <si>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</si>
  <si>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</si>
  <si>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</si>
  <si>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</si>
  <si>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</si>
  <si>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</si>
  <si>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</si>
  <si>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</si>
  <si>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</si>
  <si>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</si>
  <si>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</si>
  <si>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</si>
  <si>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</si>
  <si>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</si>
  <si>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</si>
  <si>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</si>
  <si>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</si>
  <si>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</si>
  <si>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</si>
  <si>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</si>
  <si>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</si>
  <si>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</si>
  <si>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</si>
  <si>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</si>
  <si>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</si>
  <si>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</si>
  <si>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</si>
  <si>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</si>
  <si>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</si>
  <si>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</si>
  <si>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</si>
  <si>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</si>
  <si>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</si>
  <si>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</si>
  <si>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</si>
  <si>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</si>
  <si>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</si>
  <si>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</si>
  <si>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</si>
  <si>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</si>
  <si>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</si>
  <si>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</si>
  <si>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</si>
  <si>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</si>
  <si>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</si>
  <si>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</si>
  <si>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</si>
  <si>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</si>
  <si>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</si>
  <si>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</si>
  <si>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</si>
  <si>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</si>
  <si>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</si>
  <si>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</si>
  <si>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</si>
  <si>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</si>
  <si>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</si>
  <si>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</si>
  <si>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</si>
  <si>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</si>
  <si>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</si>
  <si>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</si>
  <si>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</si>
  <si>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</si>
  <si>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</si>
  <si>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</si>
  <si>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</si>
  <si>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</si>
  <si>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</si>
  <si>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</si>
  <si>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</si>
  <si>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</si>
  <si>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</si>
  <si>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</si>
  <si>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</si>
  <si>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</si>
  <si>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</si>
  <si>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</si>
  <si>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</si>
  <si>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</si>
  <si>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</si>
  <si>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</si>
  <si>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</si>
  <si>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</si>
  <si>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</si>
  <si>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</si>
  <si>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</si>
  <si>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</si>
  <si>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</si>
  <si>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</si>
  <si>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</si>
  <si>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</si>
  <si>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</si>
  <si>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</si>
  <si>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</si>
  <si>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</si>
  <si>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</si>
  <si>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</si>
  <si>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</si>
  <si>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</si>
  <si>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</si>
  <si>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</si>
  <si>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</si>
  <si>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</si>
  <si>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</si>
  <si>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</si>
  <si>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</si>
  <si>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</si>
  <si>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</si>
  <si>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</si>
  <si>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</si>
  <si>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</si>
  <si>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</si>
  <si>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</si>
  <si>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</si>
  <si>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</si>
  <si>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</si>
  <si>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</si>
  <si>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</si>
  <si>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</si>
  <si>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</si>
  <si>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</si>
  <si>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</si>
  <si>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</si>
  <si>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</si>
  <si>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</si>
  <si>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</si>
  <si>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</si>
  <si>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</si>
  <si>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</si>
  <si>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</si>
  <si>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</si>
  <si>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</si>
  <si>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</si>
  <si>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</si>
  <si>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</si>
  <si>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</si>
  <si>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</si>
  <si>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</si>
  <si>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</si>
  <si>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</si>
  <si>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</si>
  <si>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</si>
  <si>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</si>
  <si>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</si>
  <si>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</si>
  <si>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</si>
  <si>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</si>
  <si>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</si>
  <si>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</si>
  <si>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</si>
  <si>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</si>
  <si>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</si>
  <si>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</si>
  <si>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</si>
  <si>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</si>
  <si>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</si>
  <si>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</si>
  <si>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</si>
  <si>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</si>
  <si>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</si>
  <si>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</si>
  <si>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</si>
  <si>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</si>
  <si>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</si>
  <si>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</si>
  <si>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</si>
  <si>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</si>
  <si>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</si>
  <si>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</si>
  <si>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</si>
  <si>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</si>
  <si>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</si>
  <si>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</si>
  <si>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</si>
  <si>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</si>
  <si>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</si>
  <si>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</si>
  <si>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</si>
  <si>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</si>
  <si>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</si>
  <si>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</si>
  <si>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</si>
  <si>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</si>
  <si>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</si>
  <si>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</si>
  <si>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</si>
  <si>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</si>
  <si>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</si>
  <si>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</si>
  <si>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</si>
  <si>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</si>
  <si>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</si>
  <si>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</si>
  <si>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</si>
  <si>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</si>
  <si>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</si>
  <si>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</si>
  <si>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</si>
  <si>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</si>
  <si>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</si>
  <si>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</si>
  <si>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</si>
  <si>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</si>
  <si>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</si>
  <si>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</si>
  <si>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</si>
  <si>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</si>
  <si>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</si>
  <si>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</si>
  <si>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</si>
  <si>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</si>
  <si>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</si>
  <si>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</si>
  <si>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</si>
  <si>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</si>
  <si>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</si>
  <si>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</si>
  <si>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</si>
  <si>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</si>
  <si>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</si>
  <si>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</si>
  <si>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</si>
  <si>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</si>
  <si>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</si>
  <si>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</si>
  <si>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</si>
  <si>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</si>
  <si>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</si>
  <si>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</si>
  <si>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</si>
  <si>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</si>
  <si>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</si>
  <si>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</si>
  <si>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</si>
  <si>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</si>
  <si>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</si>
  <si>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</si>
  <si>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</si>
  <si>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</si>
  <si>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</si>
  <si>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</si>
  <si>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</si>
  <si>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</si>
  <si>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</si>
  <si>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</si>
  <si>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</si>
  <si>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</si>
  <si>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</si>
  <si>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</si>
  <si>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</si>
  <si>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</si>
  <si>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</si>
  <si>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</si>
  <si>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</si>
  <si>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</si>
  <si>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</si>
  <si>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</si>
  <si>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</si>
  <si>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</si>
  <si>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</si>
  <si>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</si>
  <si>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</si>
  <si>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</si>
  <si>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</si>
  <si>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</si>
  <si>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</si>
  <si>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</si>
  <si>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</si>
  <si>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</si>
  <si>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</si>
  <si>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</si>
  <si>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</si>
  <si>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</si>
  <si>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</si>
  <si>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</si>
  <si>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</si>
  <si>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</si>
  <si>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</si>
  <si>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</si>
  <si>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</si>
  <si>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</si>
  <si>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</si>
  <si>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</si>
  <si>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</si>
  <si>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</si>
  <si>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</si>
  <si>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</si>
  <si>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</si>
  <si>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</si>
  <si>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</si>
  <si>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</si>
  <si>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</si>
  <si>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</si>
  <si>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</si>
  <si>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</si>
  <si>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</si>
  <si>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</si>
  <si>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</si>
  <si>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</si>
  <si>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</si>
  <si>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</si>
  <si>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</si>
  <si>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</si>
  <si>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</si>
  <si>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</si>
  <si>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</si>
  <si>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</si>
  <si>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</si>
  <si>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</si>
  <si>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</si>
  <si>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</si>
  <si>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</si>
  <si>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</si>
  <si>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</si>
  <si>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</si>
  <si>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</si>
  <si>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</si>
  <si>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</si>
  <si>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</si>
  <si>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</si>
  <si>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</si>
  <si>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</si>
  <si>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</si>
  <si>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</si>
  <si>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</si>
  <si>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</si>
  <si>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</si>
  <si>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</si>
  <si>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</si>
  <si>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</si>
  <si>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</si>
  <si>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</si>
  <si>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</si>
  <si>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</si>
  <si>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</si>
  <si>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</si>
  <si>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</si>
  <si>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</si>
  <si>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</si>
  <si>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</si>
  <si>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</si>
  <si>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</si>
  <si>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</si>
  <si>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</si>
  <si>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</si>
  <si>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</si>
  <si>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</si>
  <si>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</si>
  <si>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</si>
  <si>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</si>
  <si>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</si>
  <si>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</si>
  <si>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</si>
  <si>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</si>
  <si>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</si>
  <si>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</si>
  <si>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</si>
  <si>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</si>
  <si>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</si>
  <si>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</si>
  <si>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</si>
  <si>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</si>
  <si>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</si>
  <si>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</si>
  <si>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</si>
  <si>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</si>
  <si>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</si>
  <si>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</si>
  <si>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</si>
  <si>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</si>
  <si>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</si>
  <si>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</si>
  <si>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</si>
  <si>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</si>
  <si>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</si>
  <si>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</si>
  <si>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</si>
  <si>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</si>
  <si>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</si>
  <si>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</si>
  <si>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</si>
  <si>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</si>
  <si>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</si>
  <si>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</si>
  <si>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</si>
  <si>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</si>
  <si>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</si>
  <si>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</si>
  <si>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</si>
  <si>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</si>
  <si>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</si>
  <si>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</si>
  <si>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</si>
  <si>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</si>
  <si>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</si>
  <si>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</si>
  <si>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</si>
  <si>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</si>
  <si>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</si>
  <si>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</si>
  <si>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</si>
  <si>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</si>
  <si>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</si>
  <si>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</si>
  <si>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</si>
  <si>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</si>
  <si>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</si>
  <si>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</si>
  <si>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</si>
  <si>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</si>
  <si>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</si>
  <si>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</si>
  <si>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</si>
  <si>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</si>
  <si>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</si>
  <si>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</si>
  <si>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</si>
  <si>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</si>
  <si>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</si>
  <si>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</si>
  <si>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</si>
  <si>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</si>
  <si>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</si>
  <si>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</si>
  <si>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</si>
  <si>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</si>
  <si>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</si>
  <si>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</si>
  <si>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</si>
  <si>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</si>
  <si>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</si>
  <si>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</si>
  <si>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</si>
  <si>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</si>
  <si>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</si>
  <si>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</si>
  <si>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</si>
  <si>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</si>
  <si>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</si>
  <si>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</si>
  <si>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</si>
  <si>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</si>
  <si>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</si>
  <si>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</si>
  <si>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</si>
  <si>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</si>
  <si>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</si>
  <si>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</si>
  <si>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</si>
  <si>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</si>
  <si>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</si>
  <si>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</si>
  <si>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</si>
  <si>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</si>
  <si>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</si>
  <si>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</si>
  <si>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</si>
  <si>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</si>
  <si>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</si>
  <si>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</si>
  <si>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</si>
  <si>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</si>
  <si>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</si>
  <si>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</si>
  <si>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</si>
  <si>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</si>
  <si>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</si>
  <si>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</si>
  <si>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</si>
  <si>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</si>
  <si>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</si>
  <si>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</si>
  <si>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</si>
  <si>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</si>
  <si>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</si>
  <si>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</si>
  <si>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</si>
  <si>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</si>
  <si>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</si>
  <si>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</si>
  <si>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</si>
  <si>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</si>
  <si>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</si>
  <si>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</si>
  <si>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</si>
  <si>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</si>
  <si>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</si>
  <si>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</si>
  <si>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</si>
  <si>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</si>
  <si>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</si>
  <si>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</si>
  <si>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</si>
  <si>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</si>
  <si>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</si>
  <si>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</si>
  <si>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</si>
  <si>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</si>
  <si>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</si>
  <si>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</si>
  <si>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</si>
  <si>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</si>
  <si>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</si>
  <si>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</si>
  <si>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</si>
  <si>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</si>
  <si>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</si>
  <si>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</si>
  <si>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</si>
  <si>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</si>
  <si>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</si>
  <si>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</si>
  <si>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</si>
  <si>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</si>
  <si>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</si>
  <si>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</si>
  <si>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</si>
  <si>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</si>
  <si>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</si>
  <si>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</si>
  <si>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</si>
  <si>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</si>
  <si>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</si>
  <si>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</si>
  <si>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</si>
  <si>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</si>
  <si>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</si>
  <si>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</si>
  <si>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</si>
  <si>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</si>
  <si>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</si>
  <si>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</si>
  <si>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</si>
  <si>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</si>
  <si>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</si>
  <si>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</si>
  <si>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</si>
  <si>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</si>
  <si>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</si>
  <si>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</si>
  <si>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</si>
  <si>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</si>
  <si>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</si>
  <si>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</si>
  <si>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</si>
  <si>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</si>
  <si>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</si>
  <si>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</si>
  <si>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</si>
  <si>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</si>
  <si>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</si>
  <si>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</si>
  <si>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</si>
  <si>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</si>
  <si>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</si>
  <si>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</si>
  <si>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</si>
  <si>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</si>
  <si>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</si>
  <si>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</si>
  <si>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</si>
  <si>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</si>
  <si>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</si>
  <si>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</si>
  <si>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</si>
  <si>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</si>
  <si>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</si>
  <si>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</si>
  <si>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</si>
  <si>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</si>
  <si>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</si>
  <si>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</si>
  <si>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</si>
  <si>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</si>
  <si>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</si>
  <si>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</si>
  <si>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</si>
  <si>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</si>
  <si>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</si>
  <si>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</si>
  <si>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</si>
  <si>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</si>
  <si>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</si>
  <si>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</si>
  <si>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</si>
  <si>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</si>
  <si>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</si>
  <si>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</si>
  <si>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</si>
  <si>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</si>
  <si>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</si>
  <si>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</si>
  <si>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</si>
  <si>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</si>
  <si>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</si>
  <si>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</si>
  <si>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</si>
  <si>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</si>
  <si>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</si>
  <si>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</si>
  <si>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</si>
  <si>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</si>
  <si>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</si>
  <si>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</si>
  <si>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</si>
  <si>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</si>
  <si>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</si>
  <si>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</si>
  <si>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</si>
  <si>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</si>
  <si>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</si>
  <si>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</si>
  <si>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</si>
  <si>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</si>
  <si>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</si>
  <si>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</si>
  <si>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</si>
  <si>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</si>
  <si>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</si>
  <si>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</si>
  <si>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</si>
  <si>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</si>
  <si>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</si>
  <si>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</si>
  <si>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</si>
  <si>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</si>
  <si>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</si>
  <si>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</si>
  <si>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</si>
  <si>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</si>
  <si>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</si>
  <si>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</si>
  <si>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</si>
  <si>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</si>
  <si>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</si>
  <si>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</si>
  <si>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</si>
  <si>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</si>
  <si>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</si>
  <si>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</si>
  <si>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</si>
  <si>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</si>
  <si>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</si>
  <si>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</si>
  <si>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</si>
  <si>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</si>
  <si>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</si>
  <si>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</si>
  <si>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</si>
  <si>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</si>
  <si>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</si>
  <si>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</si>
  <si>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</si>
  <si>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</si>
  <si>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</si>
  <si>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</si>
  <si>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</si>
  <si>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</si>
  <si>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</si>
  <si>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</si>
  <si>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</si>
  <si>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</si>
  <si>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</si>
  <si>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</si>
  <si>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</si>
  <si>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</si>
  <si>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</si>
  <si>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</si>
  <si>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</si>
  <si>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</si>
  <si>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</si>
  <si>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</si>
  <si>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</si>
  <si>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</si>
  <si>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</si>
  <si>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</si>
  <si>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</si>
  <si>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</si>
  <si>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</si>
  <si>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</si>
  <si>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</si>
  <si>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</si>
  <si>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</si>
  <si>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</si>
  <si>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</si>
  <si>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</si>
  <si>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</si>
  <si>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</si>
  <si>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</si>
  <si>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</si>
  <si>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</si>
  <si>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</si>
  <si>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</si>
  <si>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</si>
  <si>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</si>
  <si>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</si>
  <si>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</si>
  <si>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</si>
  <si>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</si>
  <si>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</si>
  <si>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</si>
  <si>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</si>
  <si>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</si>
  <si>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</si>
  <si>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</si>
  <si>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</si>
  <si>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</si>
  <si>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</si>
  <si>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</si>
  <si>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</si>
  <si>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</si>
  <si>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</si>
  <si>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</si>
  <si>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</si>
  <si>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</si>
  <si>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</si>
  <si>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</si>
  <si>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</si>
  <si>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</si>
  <si>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</si>
  <si>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</si>
  <si>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</si>
  <si>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</si>
  <si>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</si>
  <si>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</si>
  <si>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</si>
  <si>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</si>
  <si>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</si>
  <si>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</si>
  <si>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</si>
  <si>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</si>
  <si>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</si>
  <si>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</si>
  <si>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</si>
  <si>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</si>
  <si>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</si>
  <si>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</si>
  <si>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</si>
  <si>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</si>
  <si>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</si>
  <si>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</si>
  <si>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</si>
  <si>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</si>
  <si>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</si>
  <si>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</si>
  <si>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</si>
  <si>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</si>
  <si>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</si>
  <si>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</si>
  <si>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</si>
  <si>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</si>
  <si>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</si>
  <si>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</si>
  <si>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</si>
  <si>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</si>
  <si>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</si>
  <si>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</si>
  <si>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</si>
  <si>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</si>
  <si>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</si>
  <si>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</si>
  <si>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</si>
  <si>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</si>
  <si>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</si>
  <si>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</si>
  <si>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</si>
  <si>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</si>
  <si>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</si>
  <si>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</si>
  <si>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</si>
  <si>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</si>
  <si>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</si>
  <si>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</si>
  <si>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</si>
  <si>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</si>
  <si>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</si>
  <si>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</si>
  <si>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</si>
  <si>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</si>
  <si>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</si>
  <si>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</si>
  <si>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</si>
  <si>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</si>
  <si>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</si>
  <si>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</si>
  <si>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</si>
  <si>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</si>
  <si>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</si>
  <si>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</si>
  <si>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</si>
  <si>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</si>
  <si>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</si>
  <si>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</si>
  <si>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</si>
  <si>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</si>
  <si>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</si>
  <si>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</si>
  <si>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</si>
  <si>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</si>
  <si>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</si>
  <si>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</si>
  <si>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</si>
  <si>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</si>
  <si>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</si>
  <si>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</si>
  <si>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</si>
  <si>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</si>
  <si>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</si>
  <si>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</si>
  <si>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</si>
  <si>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</si>
  <si>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</si>
  <si>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</si>
  <si>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</si>
  <si>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</si>
  <si>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</si>
  <si>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</si>
  <si>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</si>
  <si>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</si>
  <si>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</si>
  <si>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</si>
  <si>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</si>
  <si>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</si>
  <si>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</si>
  <si>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</si>
  <si>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</si>
  <si>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</si>
  <si>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</si>
  <si>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</si>
  <si>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</si>
  <si>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</si>
  <si>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</si>
  <si>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</si>
  <si>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</si>
  <si>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</si>
  <si>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</si>
  <si>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</si>
  <si>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</si>
  <si>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</si>
  <si>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</si>
  <si>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</si>
  <si>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</si>
  <si>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</si>
  <si>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</si>
  <si>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</si>
  <si>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</si>
  <si>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</si>
  <si>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</si>
  <si>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</si>
  <si>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</si>
  <si>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</si>
  <si>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</si>
  <si>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</si>
  <si>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</si>
  <si>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</si>
  <si>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</si>
  <si>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</si>
  <si>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</si>
  <si>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</si>
  <si>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</si>
  <si>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</si>
  <si>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</si>
  <si>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</si>
  <si>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</si>
  <si>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</si>
  <si>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</si>
  <si>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</si>
  <si>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</si>
  <si>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</si>
  <si>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</si>
  <si>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</si>
  <si>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</si>
  <si>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</si>
  <si>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</si>
  <si>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</si>
  <si>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</si>
  <si>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</si>
  <si>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</si>
  <si>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</si>
  <si>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</si>
  <si>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</si>
  <si>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</si>
  <si>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</si>
  <si>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</si>
  <si>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</si>
  <si>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</si>
  <si>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</si>
  <si>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</si>
  <si>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</si>
  <si>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</si>
  <si>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</si>
  <si>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</si>
  <si>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</si>
  <si>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</si>
  <si>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</si>
  <si>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</si>
  <si>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</si>
  <si>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</si>
  <si>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</si>
  <si>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</si>
  <si>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</si>
  <si>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</si>
  <si>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</si>
  <si>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</si>
  <si>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</si>
  <si>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</si>
  <si>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</si>
  <si>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</si>
  <si>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</si>
  <si>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</si>
  <si>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</si>
  <si>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</si>
  <si>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</si>
  <si>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</si>
  <si>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</si>
  <si>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</si>
  <si>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</si>
  <si>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</si>
  <si>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</si>
  <si>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</si>
  <si>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</si>
  <si>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</si>
  <si>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</si>
  <si>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</si>
  <si>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</si>
  <si>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</si>
  <si>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</si>
  <si>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</si>
  <si>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</si>
  <si>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</si>
  <si>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</si>
  <si>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</si>
  <si>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</si>
  <si>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</si>
  <si>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</si>
  <si>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</si>
  <si>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</si>
  <si>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</si>
  <si>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</si>
  <si>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</si>
  <si>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</si>
  <si>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</si>
  <si>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</si>
  <si>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</si>
  <si>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</si>
  <si>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</si>
  <si>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</si>
  <si>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</si>
  <si>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</si>
  <si>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</si>
  <si>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</si>
  <si>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</si>
  <si>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</si>
  <si>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</si>
  <si>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</si>
  <si>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</si>
  <si>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</si>
  <si>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</si>
  <si>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</si>
  <si>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</si>
  <si>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</si>
  <si>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</si>
  <si>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</si>
  <si>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</si>
  <si>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</si>
  <si>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</si>
  <si>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</si>
  <si>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</si>
  <si>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</si>
  <si>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</si>
  <si>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</si>
  <si>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</si>
  <si>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</si>
  <si>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</si>
  <si>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</si>
  <si>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</si>
  <si>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</si>
  <si>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</si>
  <si>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</si>
  <si>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</si>
  <si>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</si>
  <si>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</si>
  <si>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</si>
  <si>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</si>
  <si>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</si>
  <si>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</si>
  <si>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</si>
  <si>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</si>
  <si>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</si>
  <si>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</si>
  <si>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</si>
  <si>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</si>
  <si>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</si>
  <si>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</si>
  <si>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</si>
  <si>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</si>
  <si>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</si>
  <si>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</si>
  <si>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</si>
  <si>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</si>
  <si>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</si>
  <si>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</si>
  <si>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</si>
  <si>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</si>
  <si>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</si>
  <si>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</si>
  <si>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</si>
  <si>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</si>
  <si>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</si>
  <si>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</si>
  <si>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</si>
  <si>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</si>
  <si>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</si>
  <si>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</si>
  <si>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</si>
  <si>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</si>
  <si>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</si>
  <si>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</si>
  <si>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</si>
  <si>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</si>
  <si>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</si>
  <si>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</si>
  <si>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</si>
  <si>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</si>
  <si>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</si>
  <si>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</si>
  <si>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</si>
  <si>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</si>
  <si>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</si>
  <si>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</si>
  <si>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</si>
  <si>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</si>
  <si>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</si>
  <si>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</si>
  <si>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</si>
  <si>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</si>
  <si>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</si>
  <si>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</si>
  <si>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</si>
  <si>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</si>
  <si>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</si>
  <si>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</si>
  <si>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</si>
  <si>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</si>
  <si>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</si>
  <si>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</si>
  <si>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</si>
  <si>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</si>
  <si>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</si>
  <si>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</si>
  <si>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</si>
  <si>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</si>
  <si>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</si>
  <si>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</si>
  <si>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</si>
  <si>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</si>
  <si>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</si>
  <si>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</si>
  <si>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</si>
  <si>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</si>
  <si>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</si>
  <si>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</si>
  <si>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</si>
  <si>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</si>
  <si>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</si>
  <si>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</si>
  <si>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</si>
  <si>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</si>
  <si>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</si>
  <si>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</si>
  <si>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</si>
  <si>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</si>
  <si>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</si>
  <si>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</si>
  <si>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</si>
  <si>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</si>
  <si>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</si>
  <si>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</si>
  <si>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</si>
  <si>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</si>
  <si>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</si>
  <si>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</si>
  <si>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</si>
  <si>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</si>
  <si>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</si>
  <si>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</si>
  <si>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</si>
  <si>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</si>
  <si>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</si>
  <si>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</si>
  <si>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</si>
  <si>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</si>
  <si>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</si>
  <si>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</si>
  <si>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</si>
  <si>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</si>
  <si>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</si>
  <si>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</si>
  <si>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</si>
  <si>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</si>
  <si>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</si>
  <si>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</si>
  <si>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</si>
  <si>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</si>
  <si>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</si>
  <si>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</si>
  <si>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</si>
  <si>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</si>
  <si>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</si>
  <si>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</si>
  <si>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</si>
  <si>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</si>
  <si>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</si>
  <si>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</si>
  <si>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</si>
  <si>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</si>
  <si>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</si>
  <si>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</si>
  <si>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</si>
  <si>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</si>
  <si>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</si>
  <si>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</si>
  <si>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</si>
  <si>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</si>
  <si>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</si>
  <si>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</si>
  <si>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</si>
  <si>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</si>
  <si>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</si>
  <si>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</si>
  <si>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</si>
  <si>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</si>
  <si>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</si>
  <si>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</si>
  <si>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</si>
  <si>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</si>
  <si>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</si>
  <si>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</si>
  <si>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</si>
  <si>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</si>
  <si>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</si>
  <si>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</si>
  <si>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</si>
  <si>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</si>
  <si>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</si>
  <si>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</si>
  <si>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</si>
  <si>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</si>
  <si>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</si>
  <si>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</si>
  <si>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</si>
  <si>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</si>
  <si>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</si>
  <si>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</si>
  <si>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</si>
  <si>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</si>
  <si>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</si>
  <si>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</si>
  <si>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</si>
  <si>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</si>
  <si>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</si>
  <si>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</si>
  <si>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</si>
  <si>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</si>
  <si>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</si>
  <si>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</si>
  <si>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</si>
  <si>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</si>
  <si>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</si>
  <si>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</si>
  <si>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</si>
  <si>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</si>
  <si>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</si>
  <si>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</si>
  <si>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</si>
  <si>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</si>
  <si>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</si>
  <si>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</si>
  <si>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</si>
  <si>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</si>
  <si>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</si>
  <si>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</si>
  <si>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</si>
  <si>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</si>
  <si>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</si>
  <si>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</si>
  <si>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</si>
  <si>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</si>
  <si>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</si>
  <si>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</si>
  <si>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</si>
  <si>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</si>
  <si>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</si>
  <si>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</si>
  <si>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</si>
  <si>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</si>
  <si>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</si>
  <si>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</si>
  <si>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</si>
  <si>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</si>
  <si>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</si>
  <si>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</si>
  <si>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</si>
  <si>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</si>
  <si>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</si>
  <si>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</si>
  <si>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</si>
  <si>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</si>
  <si>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</si>
  <si>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</si>
  <si>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</si>
  <si>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</si>
  <si>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</si>
  <si>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</si>
  <si>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</si>
  <si>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</si>
  <si>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</si>
  <si>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</si>
  <si>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</si>
  <si>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</si>
  <si>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</si>
  <si>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</si>
  <si>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</si>
  <si>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</si>
  <si>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</si>
  <si>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</si>
  <si>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</si>
  <si>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</si>
  <si>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</si>
  <si>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</si>
  <si>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</si>
  <si>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</si>
  <si>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</si>
  <si>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</si>
  <si>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</si>
  <si>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</si>
  <si>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</si>
  <si>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</si>
  <si>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</si>
  <si>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</si>
  <si>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</si>
  <si>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</si>
  <si>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</si>
  <si>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</si>
  <si>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</si>
  <si>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</si>
  <si>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</si>
  <si>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</si>
  <si>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</si>
  <si>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</si>
  <si>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</si>
  <si>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</si>
  <si>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</si>
  <si>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</si>
  <si>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</si>
  <si>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</si>
  <si>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</si>
  <si>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</si>
  <si>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</si>
  <si>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</si>
  <si>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</si>
  <si>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</si>
  <si>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</si>
  <si>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</si>
  <si>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</si>
  <si>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</si>
  <si>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</si>
  <si>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</si>
  <si>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</si>
  <si>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</si>
  <si>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</si>
  <si>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</si>
  <si>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</si>
  <si>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</si>
  <si>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</si>
  <si>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</si>
  <si>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</si>
  <si>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</si>
  <si>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</si>
  <si>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</si>
  <si>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</si>
  <si>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</si>
  <si>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</si>
  <si>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</si>
  <si>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</si>
  <si>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</si>
  <si>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</si>
  <si>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</si>
  <si>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</si>
  <si>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</si>
  <si>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</si>
  <si>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</si>
  <si>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</si>
  <si>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</si>
  <si>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</si>
  <si>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</si>
  <si>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</si>
  <si>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</si>
  <si>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</si>
  <si>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</si>
  <si>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</si>
  <si>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</si>
  <si>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</si>
  <si>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</si>
  <si>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</si>
  <si>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</si>
  <si>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</si>
  <si>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</si>
  <si>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</si>
  <si>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</si>
  <si>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</si>
  <si>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</si>
  <si>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</si>
  <si>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</si>
  <si>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</si>
  <si>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</si>
  <si>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</si>
  <si>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</si>
  <si>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</si>
  <si>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</si>
  <si>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</si>
  <si>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</si>
  <si>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</si>
  <si>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</si>
  <si>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</si>
  <si>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</si>
  <si>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</si>
  <si>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</si>
  <si>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</si>
  <si>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</si>
  <si>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</si>
  <si>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</si>
  <si>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</si>
  <si>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</si>
  <si>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</si>
  <si>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</si>
  <si>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</si>
  <si>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</si>
  <si>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</si>
  <si>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</si>
  <si>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</si>
  <si>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</si>
  <si>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</si>
  <si>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</si>
  <si>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</si>
  <si>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</si>
  <si>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</si>
  <si>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</si>
  <si>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</si>
  <si>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</si>
  <si>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</si>
  <si>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</si>
  <si>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</si>
  <si>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</si>
  <si>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</si>
  <si>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</si>
  <si>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</si>
  <si>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</si>
  <si>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</si>
  <si>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</si>
  <si>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</si>
  <si>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</si>
  <si>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</si>
  <si>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</si>
  <si>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</si>
  <si>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</si>
  <si>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</si>
  <si>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</si>
  <si>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</si>
  <si>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</si>
  <si>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</si>
  <si>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</si>
  <si>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</si>
  <si>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</si>
  <si>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</si>
  <si>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</si>
  <si>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</si>
  <si>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</si>
  <si>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</si>
  <si>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</si>
  <si>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</si>
  <si>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</si>
  <si>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</si>
  <si>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</si>
  <si>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</si>
  <si>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</si>
  <si>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</si>
  <si>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</si>
  <si>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</si>
  <si>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</si>
  <si>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</si>
  <si>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</si>
  <si>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</si>
  <si>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</si>
  <si>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</si>
  <si>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</si>
  <si>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</si>
  <si>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</si>
  <si>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</si>
  <si>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</si>
  <si>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</si>
  <si>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</si>
  <si>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</si>
  <si>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</si>
  <si>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</si>
  <si>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</si>
  <si>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</si>
  <si>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</si>
  <si>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</si>
  <si>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</si>
  <si>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</si>
  <si>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</si>
  <si>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</si>
  <si>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</si>
  <si>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</si>
  <si>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</si>
  <si>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</si>
  <si>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</si>
  <si>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</si>
  <si>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</si>
  <si>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</si>
  <si>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</si>
  <si>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</si>
  <si>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</si>
  <si>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</si>
  <si>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</si>
  <si>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</si>
  <si>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</si>
  <si>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</si>
  <si>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</si>
  <si>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</si>
  <si>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</si>
  <si>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</si>
  <si>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</si>
  <si>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</si>
  <si>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</si>
  <si>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</si>
  <si>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</si>
  <si>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</si>
  <si>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</si>
  <si>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</si>
  <si>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</si>
  <si>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</si>
  <si>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</si>
  <si>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</si>
  <si>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</si>
  <si>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</si>
  <si>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</si>
  <si>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</si>
  <si>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</si>
  <si>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</si>
  <si>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</si>
  <si>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</si>
  <si>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</si>
  <si>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</si>
  <si>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</si>
  <si>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</si>
  <si>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</si>
  <si>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</si>
  <si>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</si>
  <si>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</si>
  <si>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</si>
  <si>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</si>
  <si>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</si>
  <si>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</si>
  <si>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</si>
  <si>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</si>
  <si>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</si>
  <si>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</si>
  <si>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</si>
  <si>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</si>
  <si>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</si>
  <si>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</si>
  <si>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</si>
  <si>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</si>
  <si>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</si>
  <si>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</si>
  <si>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</si>
  <si>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</si>
  <si>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</si>
  <si>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</si>
  <si>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</si>
  <si>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</si>
  <si>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</si>
  <si>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</si>
  <si>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</si>
  <si>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</si>
  <si>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</si>
  <si>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</si>
  <si>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</si>
  <si>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</si>
  <si>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</si>
  <si>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</si>
  <si>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</si>
  <si>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</si>
  <si>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</si>
  <si>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</si>
  <si>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</si>
  <si>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</si>
  <si>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</si>
  <si>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</si>
  <si>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</si>
  <si>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</si>
  <si>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</si>
  <si>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</si>
  <si>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</si>
  <si>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</si>
  <si>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</si>
  <si>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</si>
  <si>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</si>
  <si>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</si>
  <si>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</si>
  <si>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</si>
  <si>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</si>
  <si>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</si>
  <si>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</si>
  <si>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</si>
  <si>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</si>
  <si>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</si>
  <si>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</si>
  <si>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</si>
  <si>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</si>
  <si>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</si>
  <si>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</si>
  <si>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</si>
  <si>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</si>
  <si>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</si>
  <si>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</si>
  <si>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</si>
  <si>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</si>
  <si>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</si>
  <si>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</si>
  <si>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</si>
  <si>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</si>
  <si>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</si>
  <si>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</si>
  <si>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</si>
  <si>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</si>
  <si>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</si>
  <si>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</si>
  <si>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</si>
  <si>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</si>
  <si>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</si>
  <si>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</si>
  <si>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</si>
  <si>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</si>
  <si>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</si>
  <si>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</si>
  <si>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</si>
  <si>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</si>
  <si>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</si>
  <si>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</si>
  <si>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</si>
  <si>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</si>
  <si>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</si>
  <si>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</si>
  <si>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</si>
  <si>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</si>
  <si>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</si>
  <si>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</si>
  <si>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</si>
  <si>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</si>
  <si>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</si>
  <si>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</si>
  <si>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</si>
  <si>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</si>
  <si>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</si>
  <si>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</si>
  <si>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</si>
  <si>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</si>
  <si>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</si>
  <si>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</si>
  <si>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</si>
  <si>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</si>
  <si>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</si>
  <si>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</si>
  <si>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</si>
  <si>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</si>
  <si>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</si>
  <si>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</si>
  <si>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</si>
  <si>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</si>
  <si>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</si>
  <si>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</si>
  <si>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</si>
  <si>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</si>
  <si>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</si>
  <si>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</si>
  <si>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</si>
  <si>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</si>
  <si>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</si>
  <si>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</si>
  <si>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</si>
  <si>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</si>
  <si>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</si>
  <si>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</si>
  <si>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</si>
  <si>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</si>
  <si>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</si>
  <si>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</si>
  <si>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</si>
  <si>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</si>
  <si>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</si>
  <si>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</si>
  <si>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</si>
  <si>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</si>
  <si>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</si>
  <si>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</si>
  <si>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</si>
  <si>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</si>
  <si>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</si>
  <si>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</si>
  <si>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</si>
  <si>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</si>
  <si>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</si>
  <si>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</si>
  <si>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</si>
  <si>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</si>
  <si>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</si>
  <si>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</si>
  <si>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</si>
  <si>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</si>
  <si>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</si>
  <si>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</si>
  <si>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</si>
  <si>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</si>
  <si>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</si>
  <si>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</si>
  <si>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</si>
  <si>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</si>
  <si>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</si>
  <si>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</si>
  <si>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</si>
  <si>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</si>
  <si>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</si>
  <si>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</si>
  <si>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</si>
  <si>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</si>
  <si>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</si>
  <si>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</si>
  <si>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</si>
  <si>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</si>
  <si>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</si>
  <si>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</si>
  <si>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</si>
  <si>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</si>
  <si>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</si>
  <si>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</si>
  <si>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</si>
  <si>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</si>
  <si>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</si>
  <si>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</si>
  <si>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</si>
  <si>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</si>
  <si>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</si>
  <si>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</si>
  <si>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</si>
  <si>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</si>
  <si>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</si>
  <si>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</si>
  <si>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</si>
  <si>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</si>
  <si>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</si>
  <si>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</si>
  <si>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</si>
  <si>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</si>
  <si>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</si>
  <si>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</si>
  <si>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</si>
  <si>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</si>
  <si>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</si>
  <si>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</si>
  <si>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</si>
  <si>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</si>
  <si>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</si>
  <si>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</si>
  <si>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</si>
  <si>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</si>
  <si>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</si>
  <si>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</si>
  <si>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</si>
  <si>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</si>
  <si>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</si>
  <si>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</si>
  <si>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</si>
  <si>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</si>
  <si>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</si>
  <si>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</si>
  <si>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</si>
  <si>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</si>
  <si>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</si>
  <si>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</si>
  <si>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</si>
  <si>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</si>
  <si>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</si>
  <si>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</si>
  <si>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</si>
  <si>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</si>
  <si>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</si>
  <si>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</si>
  <si>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</si>
  <si>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</si>
  <si>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</si>
  <si>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</si>
  <si>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</si>
  <si>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</si>
  <si>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</si>
  <si>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</si>
  <si>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</si>
  <si>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</si>
  <si>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</si>
  <si>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</si>
  <si>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</si>
  <si>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</si>
  <si>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</si>
  <si>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</si>
  <si>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</si>
  <si>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</si>
  <si>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</si>
  <si>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</si>
  <si>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</si>
  <si>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</si>
  <si>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</si>
  <si>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</si>
  <si>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</si>
  <si>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</si>
  <si>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</si>
  <si>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</si>
  <si>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</si>
  <si>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</si>
  <si>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</si>
  <si>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</si>
  <si>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</si>
  <si>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</si>
  <si>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</si>
  <si>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</si>
  <si>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</si>
  <si>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</si>
  <si>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</si>
  <si>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</si>
  <si>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</si>
  <si>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</si>
  <si>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</si>
  <si>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</si>
  <si>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</si>
  <si>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</si>
  <si>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</si>
  <si>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</si>
  <si>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</si>
  <si>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</si>
  <si>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</si>
  <si>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</si>
  <si>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</si>
  <si>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</si>
  <si>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</si>
  <si>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</si>
  <si>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</si>
  <si>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</si>
  <si>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</si>
  <si>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</si>
  <si>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</si>
  <si>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</si>
  <si>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</si>
  <si>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</si>
  <si>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</si>
  <si>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</si>
  <si>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</si>
  <si>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</si>
  <si>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</si>
  <si>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</si>
  <si>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</si>
  <si>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</si>
  <si>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</si>
  <si>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</si>
  <si>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</si>
  <si>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</si>
  <si>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</si>
  <si>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</si>
  <si>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</si>
  <si>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</si>
  <si>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</si>
  <si>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</si>
  <si>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</si>
  <si>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</si>
  <si>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</si>
  <si>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</si>
  <si>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</si>
  <si>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</si>
  <si>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</si>
  <si>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</si>
  <si>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</si>
  <si>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</si>
  <si>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</si>
  <si>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</si>
  <si>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</si>
  <si>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</si>
  <si>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</si>
  <si>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</si>
  <si>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</si>
  <si>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</si>
  <si>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</si>
  <si>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</si>
  <si>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</si>
  <si>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</si>
  <si>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</si>
  <si>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</si>
  <si>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</si>
  <si>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</si>
  <si>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</si>
  <si>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</si>
  <si>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</si>
  <si>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</si>
  <si>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</si>
  <si>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</si>
  <si>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</si>
  <si>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</si>
  <si>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</si>
  <si>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</si>
  <si>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</si>
  <si>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</si>
  <si>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</si>
  <si>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</si>
  <si>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</si>
  <si>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</si>
  <si>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</si>
  <si>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</si>
  <si>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</si>
  <si>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</si>
  <si>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</si>
  <si>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</si>
  <si>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</si>
  <si>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</si>
  <si>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</si>
  <si>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</si>
  <si>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</si>
  <si>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</si>
  <si>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</si>
  <si>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</si>
  <si>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</si>
  <si>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</si>
  <si>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</si>
  <si>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</si>
  <si>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</si>
  <si>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</si>
  <si>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</si>
  <si>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</si>
  <si>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</si>
  <si>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</si>
  <si>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</si>
  <si>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</si>
  <si>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</si>
  <si>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</si>
  <si>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</si>
  <si>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</si>
  <si>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</si>
  <si>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</si>
  <si>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</si>
  <si>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</si>
  <si>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</si>
  <si>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</si>
  <si>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</si>
  <si>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</si>
  <si>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</si>
  <si>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</si>
  <si>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</si>
  <si>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</si>
  <si>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</si>
  <si>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</si>
  <si>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</si>
  <si>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</si>
  <si>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</si>
  <si>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</si>
  <si>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</si>
  <si>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</si>
  <si>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</si>
  <si>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</si>
  <si>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</si>
  <si>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</si>
  <si>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</si>
  <si>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</si>
  <si>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</si>
  <si>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</si>
  <si>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</si>
  <si>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</si>
  <si>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</si>
  <si>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</si>
  <si>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</si>
  <si>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</si>
  <si>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</si>
  <si>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</si>
  <si>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</si>
  <si>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</si>
  <si>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</si>
  <si>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</si>
  <si>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</si>
  <si>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</si>
  <si>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</si>
  <si>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</si>
  <si>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</si>
  <si>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</si>
  <si>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</si>
  <si>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</si>
  <si>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</si>
  <si>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</si>
  <si>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</si>
  <si>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</si>
  <si>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</si>
  <si>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</si>
  <si>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</si>
  <si>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</si>
  <si>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</si>
  <si>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</si>
  <si>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</si>
  <si>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</si>
  <si>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</si>
  <si>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</si>
  <si>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</si>
  <si>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</si>
  <si>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</si>
  <si>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</si>
  <si>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</si>
  <si>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</si>
  <si>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</si>
  <si>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</si>
  <si>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</si>
  <si>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</si>
  <si>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</si>
  <si>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</si>
  <si>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</si>
  <si>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</si>
  <si>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</si>
  <si>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</si>
  <si>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</si>
  <si>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</si>
  <si>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</si>
  <si>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</si>
  <si>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</si>
  <si>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</si>
  <si>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</si>
  <si>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</si>
  <si>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</si>
  <si>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</si>
  <si>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</si>
  <si>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</si>
  <si>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</si>
  <si>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</si>
  <si>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</si>
  <si>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</si>
  <si>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</si>
  <si>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</si>
  <si>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</si>
  <si>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</si>
  <si>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</si>
  <si>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</si>
  <si>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</si>
  <si>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</si>
  <si>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</si>
  <si>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</si>
  <si>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</si>
  <si>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</si>
  <si>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</si>
  <si>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</si>
  <si>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</si>
  <si>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</si>
  <si>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</si>
  <si>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</si>
  <si>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</si>
  <si>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</si>
  <si>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</si>
  <si>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</si>
  <si>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</si>
  <si>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</si>
  <si>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</si>
  <si>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</si>
  <si>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</si>
  <si>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</si>
  <si>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</si>
  <si>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</si>
  <si>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</si>
  <si>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</si>
  <si>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</si>
  <si>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</si>
  <si>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</si>
  <si>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</si>
  <si>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</si>
  <si>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</si>
  <si>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</si>
  <si>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</si>
  <si>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</si>
  <si>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</si>
  <si>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</si>
  <si>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</si>
  <si>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</si>
  <si>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</si>
  <si>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</si>
  <si>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</si>
  <si>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</si>
  <si>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</si>
  <si>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</si>
  <si>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</si>
  <si>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</si>
  <si>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</si>
  <si>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</si>
  <si>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</si>
  <si>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</si>
  <si>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</si>
  <si>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</si>
  <si>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</si>
  <si>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</si>
  <si>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</si>
  <si>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</si>
  <si>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</si>
  <si>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</si>
  <si>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</si>
  <si>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</si>
  <si>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</si>
  <si>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</si>
  <si>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</si>
  <si>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</si>
  <si>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</si>
  <si>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</si>
  <si>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</si>
  <si>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</si>
  <si>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</si>
  <si>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</si>
  <si>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</si>
  <si>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</si>
  <si>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</si>
  <si>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</si>
  <si>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</si>
  <si>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</si>
  <si>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</si>
  <si>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</si>
  <si>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</si>
  <si>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</si>
  <si>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</si>
  <si>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</si>
  <si>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</si>
  <si>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</si>
  <si>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</si>
  <si>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</si>
  <si>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</si>
  <si>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</si>
  <si>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</si>
  <si>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</si>
  <si>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</si>
  <si>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</si>
  <si>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</si>
  <si>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</si>
  <si>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</si>
  <si>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</si>
  <si>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</si>
  <si>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</si>
  <si>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</si>
  <si>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</si>
  <si>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</si>
  <si>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</si>
  <si>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</si>
  <si>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</si>
  <si>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</si>
  <si>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</si>
  <si>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</si>
  <si>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</si>
  <si>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</si>
  <si>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</si>
  <si>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</si>
  <si>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</si>
  <si>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</si>
  <si>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</si>
  <si>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</si>
  <si>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</si>
  <si>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</si>
  <si>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</si>
  <si>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</si>
  <si>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</si>
  <si>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</si>
  <si>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</si>
  <si>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</si>
  <si>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</si>
  <si>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</si>
  <si>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</si>
  <si>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</si>
  <si>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</si>
  <si>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</si>
  <si>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</si>
  <si>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</si>
  <si>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</si>
  <si>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</si>
  <si>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</si>
  <si>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</si>
  <si>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</si>
  <si>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</si>
  <si>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</si>
  <si>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</si>
  <si>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</si>
  <si>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</si>
  <si>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</si>
  <si>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</si>
  <si>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</si>
  <si>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</si>
  <si>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</si>
  <si>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</si>
  <si>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</si>
  <si>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</si>
  <si>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</si>
  <si>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</si>
  <si>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</si>
  <si>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</si>
  <si>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</si>
  <si>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</si>
  <si>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</si>
  <si>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</si>
  <si>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</si>
  <si>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</si>
  <si>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</si>
  <si>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</si>
  <si>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</si>
  <si>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</si>
  <si>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</si>
  <si>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</si>
  <si>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</si>
  <si>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</si>
  <si>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</si>
  <si>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</si>
  <si>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</si>
  <si>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</si>
  <si>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</si>
  <si>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</si>
  <si>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</si>
  <si>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</si>
  <si>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</si>
  <si>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</si>
  <si>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</si>
  <si>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</si>
  <si>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</si>
  <si>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</si>
  <si>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</si>
  <si>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</si>
  <si>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</si>
  <si>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</si>
  <si>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</si>
  <si>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</si>
  <si>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</si>
  <si>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</si>
  <si>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</si>
  <si>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</si>
  <si>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</si>
  <si>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</si>
  <si>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</si>
  <si>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</si>
  <si>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</si>
  <si>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</si>
  <si>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</si>
  <si>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</si>
  <si>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</si>
  <si>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</si>
  <si>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</si>
  <si>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</si>
  <si>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</si>
  <si>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</si>
  <si>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</si>
  <si>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</si>
  <si>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</si>
  <si>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</si>
  <si>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</si>
  <si>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</si>
  <si>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</si>
  <si>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</si>
  <si>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</si>
  <si>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</si>
  <si>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</si>
  <si>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</si>
  <si>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</si>
  <si>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</si>
  <si>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</si>
  <si>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</si>
  <si>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</si>
  <si>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</si>
  <si>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</si>
  <si>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</si>
  <si>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</si>
  <si>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</si>
  <si>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</si>
  <si>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</si>
  <si>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</si>
  <si>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</si>
  <si>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</si>
  <si>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</si>
  <si>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</si>
  <si>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</si>
  <si>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</si>
  <si>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</si>
  <si>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</si>
  <si>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</si>
  <si>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</si>
  <si>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</si>
  <si>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</si>
  <si>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</si>
  <si>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</si>
  <si>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</si>
  <si>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</si>
  <si>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</si>
  <si>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</si>
  <si>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</si>
  <si>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</si>
  <si>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</si>
  <si>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</si>
  <si>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</si>
  <si>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</si>
  <si>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</si>
  <si>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</si>
  <si>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</si>
  <si>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</si>
  <si>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</si>
  <si>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</si>
  <si>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</si>
  <si>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</si>
  <si>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</si>
  <si>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</si>
  <si>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</si>
  <si>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</si>
  <si>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</si>
  <si>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</si>
  <si>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</si>
  <si>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</si>
  <si>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</si>
  <si>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</si>
  <si>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</si>
  <si>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</si>
  <si>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</si>
  <si>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</si>
  <si>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</si>
  <si>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</si>
  <si>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</si>
  <si>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</si>
  <si>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</si>
  <si>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</si>
  <si>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</si>
  <si>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</si>
  <si>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</si>
  <si>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</si>
  <si>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</si>
  <si>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</si>
  <si>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</si>
  <si>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</si>
  <si>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</si>
  <si>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</si>
  <si>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</si>
  <si>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</si>
  <si>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</si>
  <si>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</si>
  <si>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</si>
  <si>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</si>
  <si>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</si>
  <si>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</si>
  <si>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</si>
  <si>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</si>
  <si>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</si>
  <si>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</si>
  <si>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</si>
  <si>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</si>
  <si>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</si>
  <si>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</si>
  <si>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</si>
  <si>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</si>
  <si>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</si>
  <si>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</si>
  <si>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</si>
  <si>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</si>
  <si>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</si>
  <si>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</si>
  <si>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</si>
  <si>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</si>
  <si>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</si>
  <si>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</si>
  <si>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</si>
  <si>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</si>
  <si>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</si>
  <si>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</si>
  <si>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</si>
  <si>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</si>
  <si>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</si>
  <si>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</si>
  <si>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</si>
  <si>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</si>
  <si>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</si>
  <si>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</si>
  <si>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</si>
  <si>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</si>
  <si>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</si>
  <si>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</si>
  <si>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</si>
  <si>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</si>
  <si>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</si>
  <si>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</si>
  <si>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</si>
  <si>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</si>
  <si>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</si>
  <si>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</si>
  <si>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</si>
  <si>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</si>
  <si>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</si>
  <si>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</si>
  <si>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</si>
  <si>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</si>
  <si>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</si>
  <si>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</si>
  <si>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</si>
  <si>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</si>
  <si>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</si>
  <si>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</si>
  <si>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</si>
  <si>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</si>
  <si>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</si>
  <si>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</si>
  <si>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</si>
  <si>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</si>
  <si>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</si>
  <si>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</si>
  <si>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</si>
  <si>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</si>
  <si>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</si>
  <si>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</si>
  <si>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</si>
  <si>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</si>
  <si>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</si>
  <si>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</si>
  <si>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</si>
  <si>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</si>
  <si>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</si>
  <si>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</si>
  <si>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</si>
  <si>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</si>
  <si>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</si>
  <si>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</si>
  <si>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</si>
  <si>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</si>
  <si>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</si>
  <si>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</si>
  <si>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</si>
  <si>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</si>
  <si>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</si>
  <si>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</si>
  <si>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</si>
  <si>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</si>
  <si>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</si>
  <si>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</si>
  <si>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</si>
  <si>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</si>
  <si>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</si>
  <si>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</si>
  <si>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</si>
  <si>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</si>
  <si>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</si>
  <si>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</si>
  <si>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</si>
  <si>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</si>
  <si>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</si>
  <si>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</si>
  <si>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</si>
  <si>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</si>
  <si>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</si>
  <si>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</si>
  <si>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</si>
  <si>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</si>
  <si>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</si>
  <si>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</si>
  <si>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</si>
  <si>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</si>
  <si>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</si>
  <si>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</si>
  <si>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</si>
  <si>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</si>
  <si>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</si>
  <si>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</si>
  <si>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</si>
  <si>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</si>
  <si>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</si>
  <si>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</si>
  <si>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</si>
  <si>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</si>
  <si>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</si>
  <si>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</si>
  <si>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</si>
  <si>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</si>
  <si>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</si>
  <si>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</si>
  <si>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</si>
  <si>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</si>
  <si>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</si>
  <si>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</si>
  <si>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</si>
  <si>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</si>
  <si>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</si>
  <si>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</si>
  <si>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</si>
  <si>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</si>
  <si>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</si>
  <si>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</si>
  <si>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</si>
  <si>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</si>
  <si>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</si>
  <si>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</si>
  <si>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</si>
  <si>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</si>
  <si>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</si>
  <si>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</si>
  <si>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</si>
  <si>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</si>
  <si>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</si>
  <si>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</si>
  <si>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</si>
  <si>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</si>
  <si>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</si>
  <si>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</si>
  <si>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</si>
  <si>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</si>
  <si>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</si>
  <si>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</si>
  <si>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</si>
  <si>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</si>
  <si>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</si>
  <si>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</si>
  <si>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</si>
  <si>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</si>
  <si>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</si>
  <si>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</si>
  <si>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</si>
  <si>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</si>
  <si>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</si>
  <si>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</si>
  <si>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</si>
  <si>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</si>
  <si>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</si>
  <si>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</si>
  <si>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</si>
  <si>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</si>
  <si>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</si>
  <si>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</si>
  <si>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</si>
  <si>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</si>
  <si>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</si>
  <si>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</si>
  <si>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</si>
  <si>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</si>
  <si>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</si>
  <si>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</si>
  <si>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</si>
  <si>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</si>
  <si>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</si>
  <si>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</si>
  <si>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</si>
  <si>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</si>
  <si>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</si>
  <si>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</si>
  <si>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</si>
  <si>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</si>
  <si>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</si>
  <si>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</si>
  <si>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</si>
  <si>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</si>
  <si>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</si>
  <si>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</si>
  <si>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</si>
  <si>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</si>
  <si>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</si>
  <si>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</si>
  <si>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</si>
  <si>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</si>
  <si>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</si>
  <si>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</si>
  <si>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</si>
  <si>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</si>
  <si>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</si>
  <si>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</si>
  <si>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</si>
  <si>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</si>
  <si>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</si>
  <si>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</si>
  <si>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</si>
  <si>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</si>
  <si>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</si>
  <si>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</si>
  <si>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</si>
  <si>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</si>
  <si>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</si>
  <si>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</si>
  <si>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</si>
  <si>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</si>
  <si>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</si>
  <si>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</si>
  <si>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</si>
  <si>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</si>
  <si>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</si>
  <si>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</si>
  <si>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</si>
  <si>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</si>
  <si>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</si>
  <si>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</si>
  <si>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</si>
  <si>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</si>
  <si>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</si>
  <si>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</si>
  <si>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</si>
  <si>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</si>
  <si>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</si>
  <si>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</si>
  <si>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</si>
  <si>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</si>
  <si>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</si>
  <si>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</si>
  <si>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</si>
  <si>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</si>
  <si>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</si>
  <si>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</si>
  <si>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</si>
  <si>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</si>
  <si>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</si>
  <si>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</si>
  <si>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</si>
  <si>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</si>
  <si>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</si>
  <si>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</si>
  <si>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</si>
  <si>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</si>
  <si>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</si>
  <si>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</si>
  <si>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</si>
  <si>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</si>
  <si>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</si>
  <si>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</si>
  <si>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</si>
  <si>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</si>
  <si>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</si>
  <si>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</si>
  <si>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</si>
  <si>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</si>
  <si>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</si>
  <si>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</si>
  <si>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</si>
  <si>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</si>
  <si>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</si>
  <si>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</si>
  <si>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</si>
  <si>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</si>
  <si>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</si>
  <si>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</si>
  <si>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</si>
  <si>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</si>
  <si>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</si>
  <si>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</si>
  <si>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</si>
  <si>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</si>
  <si>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</si>
  <si>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</si>
  <si>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</si>
  <si>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</si>
  <si>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</si>
  <si>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</si>
  <si>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</si>
  <si>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</si>
  <si>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</si>
  <si>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</si>
  <si>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</si>
  <si>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</si>
  <si>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</si>
  <si>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</si>
  <si>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</si>
  <si>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</si>
  <si>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</si>
  <si>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</si>
  <si>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</si>
  <si>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</si>
  <si>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</si>
  <si>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</si>
  <si>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</si>
  <si>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</si>
  <si>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</si>
  <si>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</si>
  <si>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</si>
  <si>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</si>
  <si>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</si>
  <si>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</si>
  <si>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</si>
  <si>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</si>
  <si>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</si>
  <si>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</si>
  <si>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</si>
  <si>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</si>
  <si>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</si>
  <si>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</si>
  <si>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</si>
  <si>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</si>
  <si>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</si>
  <si>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</si>
  <si>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</si>
  <si>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</si>
  <si>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</si>
  <si>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</si>
  <si>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</si>
  <si>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</si>
  <si>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</si>
  <si>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</si>
  <si>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</si>
  <si>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</si>
  <si>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</si>
  <si>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</si>
  <si>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</si>
  <si>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</si>
  <si>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</si>
  <si>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</si>
  <si>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</si>
  <si>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</si>
  <si>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</si>
  <si>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</si>
  <si>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</si>
  <si>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</si>
  <si>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</si>
  <si>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</si>
  <si>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</si>
  <si>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</si>
  <si>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</si>
  <si>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</si>
  <si>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</si>
  <si>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</si>
  <si>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</si>
  <si>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</si>
  <si>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</si>
  <si>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</si>
  <si>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</si>
  <si>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</si>
  <si>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</si>
  <si>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</si>
  <si>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</si>
  <si>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</si>
  <si>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</si>
  <si>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</si>
  <si>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</si>
  <si>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</si>
  <si>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</si>
  <si>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</si>
  <si>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</si>
  <si>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</si>
  <si>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</si>
  <si>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</si>
  <si>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</si>
  <si>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</si>
  <si>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</si>
  <si>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</si>
  <si>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</si>
  <si>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</si>
  <si>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</si>
  <si>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</si>
  <si>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</si>
  <si>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</si>
  <si>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</si>
  <si>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</si>
  <si>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</si>
  <si>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</si>
  <si>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</si>
  <si>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</si>
  <si>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</si>
  <si>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</si>
  <si>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</si>
  <si>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</si>
  <si>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</si>
  <si>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</si>
  <si>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</si>
  <si>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</si>
  <si>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</si>
  <si>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</si>
  <si>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</si>
  <si>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</si>
  <si>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</si>
  <si>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</si>
  <si>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</si>
  <si>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</si>
  <si>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</si>
  <si>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</si>
  <si>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</si>
  <si>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</si>
  <si>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</si>
  <si>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</si>
  <si>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</si>
  <si>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</si>
  <si>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</si>
  <si>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</si>
  <si>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</si>
  <si>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</si>
  <si>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</si>
  <si>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</si>
  <si>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</si>
  <si>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</si>
  <si>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</si>
  <si>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</si>
  <si>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</si>
  <si>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</si>
  <si>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</si>
  <si>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</si>
  <si>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</si>
  <si>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</si>
  <si>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</si>
  <si>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</si>
  <si>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</si>
  <si>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</si>
  <si>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</si>
  <si>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</si>
  <si>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</si>
  <si>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</si>
  <si>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</si>
  <si>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</si>
  <si>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</si>
  <si>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</si>
  <si>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</si>
  <si>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</si>
  <si>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</si>
  <si>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</si>
  <si>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</si>
  <si>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</si>
  <si>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</si>
  <si>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</si>
  <si>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</si>
  <si>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</si>
  <si>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</si>
  <si>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</si>
  <si>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</si>
  <si>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</si>
  <si>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</si>
  <si>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</si>
  <si>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</si>
  <si>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</si>
  <si>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</si>
  <si>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</si>
  <si>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</si>
  <si>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</si>
  <si>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</si>
  <si>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</si>
  <si>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</si>
  <si>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</si>
  <si>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</si>
  <si>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</si>
  <si>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</si>
  <si>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</si>
  <si>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</si>
  <si>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</si>
  <si>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</si>
  <si>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</si>
  <si>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</si>
  <si>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</si>
  <si>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</si>
  <si>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</si>
  <si>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</si>
  <si>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</si>
  <si>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</si>
  <si>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</si>
  <si>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</si>
  <si>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</si>
  <si>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</si>
  <si>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</si>
  <si>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</si>
  <si>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</si>
  <si>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</si>
  <si>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</si>
  <si>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</si>
  <si>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</si>
  <si>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</si>
  <si>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</si>
  <si>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</si>
  <si>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</si>
  <si>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</si>
  <si>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</si>
  <si>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</si>
  <si>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</si>
  <si>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</si>
  <si>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</si>
  <si>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</si>
  <si>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</si>
  <si>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</si>
  <si>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</si>
  <si>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</si>
  <si>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</si>
  <si>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</si>
  <si>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</si>
  <si>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</si>
  <si>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</si>
  <si>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</si>
  <si>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</si>
  <si>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</si>
  <si>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</si>
  <si>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</si>
  <si>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</si>
  <si>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</si>
  <si>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</si>
  <si>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</si>
  <si>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</si>
  <si>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</si>
  <si>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</si>
  <si>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</si>
  <si>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</si>
  <si>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</si>
  <si>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</si>
  <si>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</si>
  <si>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</si>
  <si>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</si>
  <si>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</si>
  <si>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</si>
  <si>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</si>
  <si>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</si>
  <si>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</si>
  <si>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</si>
  <si>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</si>
  <si>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</si>
  <si>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</si>
  <si>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</si>
  <si>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</si>
  <si>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</si>
  <si>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</si>
  <si>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</si>
  <si>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</si>
  <si>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</si>
  <si>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</si>
  <si>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</si>
  <si>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</si>
  <si>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</si>
  <si>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</si>
  <si>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</si>
  <si>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</si>
  <si>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</si>
  <si>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</si>
  <si>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</si>
  <si>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</si>
  <si>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</si>
  <si>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</si>
  <si>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</si>
  <si>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</si>
  <si>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</si>
  <si>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</si>
  <si>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</si>
  <si>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</si>
  <si>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</si>
  <si>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</si>
  <si>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</si>
  <si>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</si>
  <si>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</si>
  <si>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</si>
  <si>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</si>
  <si>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</si>
  <si>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</si>
  <si>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</si>
  <si>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</si>
  <si>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</si>
  <si>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</si>
  <si>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</si>
  <si>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</si>
  <si>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</si>
  <si>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</si>
  <si>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</si>
  <si>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</si>
  <si>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</si>
  <si>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</si>
  <si>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</si>
  <si>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</si>
  <si>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</si>
  <si>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</si>
  <si>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</si>
  <si>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</si>
  <si>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</si>
  <si>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</si>
  <si>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</si>
  <si>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</si>
  <si>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</si>
  <si>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</si>
  <si>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</si>
  <si>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</si>
  <si>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</si>
  <si>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</si>
  <si>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</si>
  <si>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</si>
  <si>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</si>
  <si>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</si>
  <si>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</si>
  <si>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</si>
  <si>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</si>
  <si>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</si>
  <si>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</si>
  <si>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</si>
  <si>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</si>
  <si>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</si>
  <si>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</si>
  <si>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</si>
  <si>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</si>
  <si>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</si>
  <si>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</si>
  <si>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</si>
  <si>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</si>
  <si>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</si>
  <si>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</si>
  <si>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</si>
  <si>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</si>
  <si>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</si>
  <si>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</si>
  <si>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</si>
  <si>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</si>
  <si>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</si>
  <si>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</si>
  <si>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</si>
  <si>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</si>
  <si>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</si>
  <si>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</si>
  <si>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</si>
  <si>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</si>
  <si>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</si>
  <si>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</si>
  <si>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</si>
  <si>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</si>
  <si>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</si>
  <si>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</si>
  <si>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</si>
  <si>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</si>
  <si>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</si>
  <si>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</si>
  <si>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</si>
  <si>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</si>
  <si>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</si>
  <si>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</si>
  <si>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</si>
  <si>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</si>
  <si>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</si>
  <si>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</si>
  <si>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</si>
  <si>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</si>
  <si>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</si>
  <si>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</si>
  <si>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</si>
  <si>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</si>
  <si>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</si>
  <si>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</si>
  <si>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</si>
  <si>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</si>
  <si>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</si>
  <si>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</si>
  <si>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</si>
  <si>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</si>
  <si>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</si>
  <si>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</si>
  <si>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</si>
  <si>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</si>
  <si>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</si>
  <si>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</si>
  <si>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</si>
  <si>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</si>
  <si>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</si>
  <si>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</si>
  <si>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</si>
  <si>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</si>
  <si>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</si>
  <si>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</si>
  <si>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</si>
  <si>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</si>
  <si>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</si>
  <si>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</si>
  <si>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</si>
  <si>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</si>
  <si>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</si>
  <si>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</si>
  <si>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</si>
  <si>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</si>
  <si>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</si>
  <si>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</si>
  <si>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</si>
  <si>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</si>
  <si>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</si>
  <si>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</si>
  <si>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</si>
  <si>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</si>
  <si>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</si>
  <si>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</si>
  <si>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</si>
  <si>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</si>
  <si>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</si>
  <si>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</si>
  <si>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</si>
  <si>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</si>
  <si>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</si>
  <si>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</si>
  <si>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</si>
  <si>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</si>
  <si>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</si>
  <si>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</si>
  <si>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</si>
  <si>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</si>
  <si>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</si>
  <si>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</si>
  <si>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</si>
  <si>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</si>
  <si>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</si>
  <si>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</si>
  <si>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</si>
  <si>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</si>
  <si>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</si>
  <si>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</si>
  <si>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</si>
  <si>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</si>
  <si>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</si>
  <si>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</si>
  <si>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</si>
  <si>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</si>
  <si>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</si>
  <si>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</si>
  <si>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</si>
  <si>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</si>
  <si>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</si>
  <si>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</si>
  <si>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</si>
  <si>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</si>
  <si>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</si>
  <si>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</si>
  <si>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</si>
  <si>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</si>
  <si>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</si>
  <si>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</si>
  <si>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</si>
  <si>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</si>
  <si>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</si>
  <si>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</si>
  <si>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</si>
  <si>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</si>
  <si>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</si>
  <si>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</si>
  <si>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</si>
  <si>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</si>
  <si>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</si>
  <si>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</si>
  <si>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</si>
  <si>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</si>
  <si>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</si>
  <si>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</si>
  <si>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</si>
  <si>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</si>
  <si>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</si>
  <si>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</si>
  <si>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</si>
  <si>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</si>
  <si>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</si>
  <si>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</si>
  <si>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</si>
  <si>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</si>
  <si>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</si>
  <si>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</si>
  <si>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</si>
  <si>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</si>
  <si>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</si>
  <si>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</si>
  <si>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</si>
  <si>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</si>
  <si>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</si>
  <si>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</si>
  <si>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</si>
  <si>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</si>
  <si>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</si>
  <si>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</si>
  <si>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</si>
  <si>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</si>
  <si>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</si>
  <si>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</si>
  <si>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</si>
  <si>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</si>
  <si>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</si>
  <si>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</si>
  <si>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</si>
  <si>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</si>
  <si>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</si>
  <si>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</si>
  <si>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</si>
  <si>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</si>
  <si>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</si>
  <si>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</si>
  <si>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</si>
  <si>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</si>
  <si>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</si>
  <si>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</si>
  <si>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</si>
  <si>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</si>
  <si>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</si>
  <si>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</si>
  <si>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</si>
  <si>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</si>
  <si>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</si>
  <si>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</si>
  <si>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</si>
  <si>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</si>
  <si>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</si>
  <si>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</si>
  <si>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</si>
  <si>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</si>
  <si>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</si>
  <si>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</si>
  <si>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</si>
  <si>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</si>
  <si>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</si>
  <si>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</si>
  <si>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</si>
  <si>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</si>
  <si>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</si>
  <si>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</si>
  <si>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</si>
  <si>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</si>
  <si>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</si>
  <si>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</si>
  <si>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</si>
  <si>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</si>
  <si>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</si>
  <si>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</si>
  <si>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</si>
  <si>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</si>
  <si>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</si>
  <si>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</si>
  <si>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</si>
  <si>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</si>
  <si>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</si>
  <si>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</si>
  <si>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</si>
  <si>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</si>
  <si>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</si>
  <si>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</si>
  <si>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</si>
  <si>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</si>
  <si>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</si>
  <si>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</si>
  <si>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</si>
  <si>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</si>
  <si>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</si>
  <si>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</si>
  <si>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</si>
  <si>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</si>
  <si>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</si>
  <si>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</si>
  <si>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</si>
  <si>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</si>
  <si>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</si>
  <si>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</si>
  <si>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</si>
  <si>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</si>
  <si>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</si>
  <si>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</si>
  <si>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</si>
  <si>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</si>
  <si>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</si>
  <si>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</si>
  <si>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</si>
  <si>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</si>
  <si>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</si>
  <si>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</si>
  <si>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</si>
  <si>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</si>
  <si>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</si>
  <si>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</si>
  <si>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</si>
  <si>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</si>
  <si>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</si>
  <si>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</si>
  <si>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</si>
  <si>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</si>
  <si>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</si>
  <si>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</si>
  <si>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</si>
  <si>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</si>
  <si>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</si>
  <si>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</si>
  <si>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</si>
  <si>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</si>
  <si>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</si>
  <si>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</si>
  <si>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</si>
  <si>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</si>
  <si>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</si>
  <si>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</si>
  <si>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</si>
  <si>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</si>
  <si>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</si>
  <si>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</si>
  <si>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</si>
  <si>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</si>
  <si>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</si>
  <si>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</si>
  <si>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</si>
  <si>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</si>
  <si>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</si>
  <si>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</si>
  <si>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</si>
  <si>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</si>
  <si>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</si>
  <si>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</si>
  <si>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</si>
  <si>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</si>
  <si>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</si>
  <si>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</si>
  <si>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</si>
  <si>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</si>
  <si>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</si>
  <si>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</si>
  <si>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</si>
  <si>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</si>
  <si>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</si>
  <si>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</si>
  <si>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</si>
  <si>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</si>
  <si>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</si>
  <si>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</si>
  <si>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</si>
  <si>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</si>
  <si>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</si>
  <si>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</si>
  <si>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</si>
  <si>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</si>
  <si>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</si>
  <si>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</si>
  <si>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</si>
  <si>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</si>
  <si>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</si>
  <si>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</si>
  <si>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</si>
  <si>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</si>
  <si>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</si>
  <si>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</si>
  <si>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</si>
  <si>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</si>
  <si>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</si>
  <si>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</si>
  <si>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</si>
  <si>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</si>
  <si>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</si>
  <si>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</si>
  <si>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</si>
  <si>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</si>
  <si>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</si>
  <si>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</si>
  <si>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</si>
  <si>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</si>
  <si>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</si>
  <si>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</si>
  <si>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</si>
  <si>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</si>
  <si>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</si>
  <si>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</si>
  <si>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</si>
  <si>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</si>
  <si>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</si>
  <si>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</si>
  <si>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</si>
  <si>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</si>
  <si>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</si>
  <si>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</si>
  <si>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</si>
  <si>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</si>
  <si>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</si>
  <si>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</si>
  <si>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</si>
  <si>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</si>
  <si>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</si>
  <si>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</si>
  <si>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</si>
  <si>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</si>
  <si>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</si>
  <si>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</si>
  <si>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</si>
  <si>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</si>
  <si>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</si>
  <si>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</si>
  <si>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</si>
  <si>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</si>
  <si>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</si>
  <si>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</si>
  <si>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</si>
  <si>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</si>
  <si>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</si>
  <si>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</si>
  <si>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</si>
  <si>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</si>
  <si>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</si>
  <si>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</si>
  <si>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</si>
  <si>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</si>
  <si>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</si>
  <si>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</si>
  <si>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</si>
  <si>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</si>
  <si>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</si>
  <si>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</si>
  <si>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</si>
  <si>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</si>
  <si>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</si>
  <si>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</si>
  <si>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</si>
  <si>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</si>
  <si>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</si>
  <si>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</si>
  <si>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</si>
  <si>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</si>
  <si>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</si>
  <si>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</si>
  <si>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</si>
  <si>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</si>
  <si>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</si>
  <si>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</si>
  <si>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</si>
  <si>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</si>
  <si>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</si>
  <si>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</si>
  <si>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</si>
  <si>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</si>
  <si>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</si>
  <si>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</si>
  <si>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</si>
  <si>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</si>
  <si>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</si>
  <si>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</si>
  <si>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</si>
  <si>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</si>
  <si>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</si>
  <si>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</si>
  <si>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</si>
  <si>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</si>
  <si>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</si>
  <si>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</si>
  <si>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</si>
  <si>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</si>
  <si>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</si>
  <si>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</si>
  <si>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</si>
  <si>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</si>
  <si>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</si>
  <si>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</si>
  <si>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</si>
  <si>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</si>
  <si>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</si>
  <si>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</si>
  <si>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</si>
  <si>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</si>
  <si>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</si>
  <si>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</si>
  <si>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</si>
  <si>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</si>
  <si>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</si>
  <si>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</si>
  <si>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</si>
  <si>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</si>
  <si>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</si>
  <si>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</si>
  <si>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</si>
  <si>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</si>
  <si>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</si>
  <si>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</si>
  <si>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</si>
  <si>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</si>
  <si>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</si>
  <si>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</si>
  <si>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</si>
  <si>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</si>
  <si>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</si>
  <si>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</si>
  <si>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</si>
  <si>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</si>
  <si>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</si>
  <si>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</si>
  <si>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</si>
  <si>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</si>
  <si>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</si>
  <si>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</si>
  <si>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</si>
  <si>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</si>
  <si>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</si>
  <si>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</si>
  <si>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</si>
  <si>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</si>
  <si>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</si>
  <si>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</si>
  <si>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</si>
  <si>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</si>
  <si>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</si>
  <si>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</si>
  <si>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</si>
  <si>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</si>
  <si>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</si>
  <si>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</si>
  <si>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</si>
  <si>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</si>
  <si>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</si>
  <si>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</si>
  <si>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</si>
  <si>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</si>
  <si>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</si>
  <si>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</si>
  <si>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</si>
  <si>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</si>
  <si>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</si>
  <si>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</si>
  <si>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</si>
  <si>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</si>
  <si>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</si>
  <si>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</si>
  <si>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</si>
  <si>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</si>
  <si>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</si>
  <si>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</si>
  <si>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</si>
  <si>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</si>
  <si>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</si>
  <si>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</si>
  <si>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</si>
  <si>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</si>
  <si>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</si>
  <si>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</si>
  <si>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</si>
  <si>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</si>
  <si>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</si>
  <si>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</si>
  <si>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</si>
  <si>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</si>
  <si>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</si>
  <si>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</si>
  <si>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</si>
  <si>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</si>
  <si>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</si>
  <si>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</si>
  <si>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</si>
  <si>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</si>
  <si>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</si>
  <si>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</si>
  <si>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</si>
  <si>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</si>
  <si>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</si>
  <si>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</si>
  <si>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</si>
  <si>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</si>
  <si>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</si>
  <si>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</si>
  <si>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</si>
  <si>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</si>
  <si>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</si>
  <si>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</si>
  <si>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</si>
  <si>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</si>
  <si>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</si>
  <si>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</si>
  <si>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</si>
  <si>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</si>
  <si>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</si>
  <si>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</si>
  <si>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</si>
  <si>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</si>
  <si>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</si>
  <si>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</si>
  <si>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</si>
  <si>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</si>
  <si>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</si>
  <si>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</si>
  <si>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</si>
  <si>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</si>
  <si>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</si>
  <si>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</si>
  <si>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</si>
  <si>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</si>
  <si>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</si>
  <si>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</si>
  <si>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</si>
  <si>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</si>
  <si>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</si>
  <si>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</si>
  <si>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</si>
  <si>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</si>
  <si>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</si>
  <si>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</si>
  <si>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</si>
  <si>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</si>
  <si>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</si>
  <si>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</si>
  <si>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</si>
  <si>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</si>
  <si>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</si>
  <si>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</si>
  <si>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</si>
  <si>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</si>
  <si>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</si>
  <si>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</si>
  <si>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</si>
  <si>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</si>
  <si>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</si>
  <si>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</si>
  <si>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</si>
  <si>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</si>
  <si>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</si>
  <si>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</si>
  <si>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</si>
  <si>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</si>
  <si>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</si>
  <si>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</si>
  <si>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</si>
  <si>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</si>
  <si>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</si>
  <si>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</si>
  <si>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</si>
  <si>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</si>
  <si>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</si>
  <si>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</si>
  <si>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</si>
  <si>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</si>
  <si>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</si>
  <si>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</si>
  <si>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</si>
  <si>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</si>
  <si>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</si>
  <si>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</si>
  <si>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</si>
  <si>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</si>
  <si>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</si>
  <si>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</si>
  <si>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</si>
  <si>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</si>
  <si>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</si>
  <si>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</si>
  <si>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</si>
  <si>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</si>
  <si>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</si>
  <si>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</si>
  <si>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</si>
  <si>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</si>
  <si>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</si>
  <si>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</si>
  <si>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</si>
  <si>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</si>
  <si>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</si>
  <si>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</si>
  <si>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</si>
  <si>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</si>
  <si>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</si>
  <si>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</si>
  <si>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</si>
  <si>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</si>
  <si>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</si>
  <si>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</si>
  <si>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</si>
  <si>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</si>
  <si>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</si>
  <si>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</si>
  <si>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</si>
  <si>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</si>
  <si>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</si>
  <si>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</si>
  <si>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</si>
  <si>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</si>
  <si>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</si>
  <si>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</si>
  <si>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</si>
  <si>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</si>
  <si>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</si>
  <si>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</si>
  <si>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</si>
  <si>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</si>
  <si>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</si>
  <si>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</si>
  <si>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</si>
  <si>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</si>
  <si>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</si>
  <si>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</si>
  <si>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</si>
  <si>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</si>
  <si>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</si>
  <si>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</si>
  <si>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</si>
  <si>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</si>
  <si>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</si>
  <si>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</si>
  <si>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</si>
  <si>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</si>
  <si>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</si>
  <si>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</si>
  <si>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</si>
  <si>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</si>
  <si>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</si>
  <si>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</si>
  <si>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</si>
  <si>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</si>
  <si>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</si>
  <si>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</si>
  <si>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</si>
  <si>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</si>
  <si>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</si>
  <si>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</si>
  <si>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</si>
  <si>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</si>
  <si>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</si>
  <si>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</si>
  <si>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</si>
  <si>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</si>
  <si>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</si>
  <si>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</si>
  <si>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</si>
  <si>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</si>
  <si>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</si>
  <si>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</si>
  <si>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</si>
  <si>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</si>
  <si>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</si>
  <si>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</si>
  <si>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</si>
  <si>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</si>
  <si>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</si>
  <si>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</si>
  <si>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</si>
  <si>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</si>
  <si>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</si>
  <si>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</si>
  <si>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</si>
  <si>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</si>
  <si>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</si>
  <si>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</si>
  <si>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</si>
  <si>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</si>
  <si>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</si>
  <si>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</si>
  <si>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</si>
  <si>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</si>
  <si>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</si>
  <si>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</si>
  <si>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</si>
  <si>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</si>
  <si>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</si>
  <si>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</si>
  <si>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</si>
  <si>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</si>
  <si>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</si>
  <si>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</si>
  <si>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</si>
  <si>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</si>
  <si>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</si>
  <si>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</si>
  <si>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</si>
  <si>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</si>
  <si>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</si>
  <si>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</si>
  <si>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</si>
  <si>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</si>
  <si>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</si>
  <si>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</si>
  <si>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</si>
  <si>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</si>
  <si>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</si>
  <si>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</si>
  <si>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</si>
  <si>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</si>
  <si>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</si>
  <si>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</si>
  <si>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</si>
  <si>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</si>
  <si>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</si>
  <si>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</si>
  <si>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</si>
  <si>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</si>
  <si>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</si>
  <si>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</si>
  <si>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</si>
  <si>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</si>
  <si>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</si>
  <si>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</si>
  <si>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</si>
  <si>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</si>
  <si>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</si>
  <si>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</si>
  <si>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</si>
  <si>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</si>
  <si>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</si>
  <si>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</si>
  <si>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</si>
  <si>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</si>
  <si>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</si>
  <si>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</si>
  <si>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</si>
  <si>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</si>
  <si>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</si>
  <si>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</si>
  <si>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</si>
  <si>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</si>
  <si>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</si>
  <si>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</si>
  <si>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</si>
  <si>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</si>
  <si>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</si>
  <si>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</si>
  <si>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</si>
  <si>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</si>
  <si>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</si>
  <si>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</si>
  <si>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</si>
  <si>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</si>
  <si>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</si>
  <si>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</si>
  <si>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</si>
  <si>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</si>
  <si>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</si>
  <si>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</si>
  <si>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</si>
  <si>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</si>
  <si>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</si>
  <si>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</si>
  <si>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</si>
  <si>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</si>
  <si>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</si>
  <si>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</si>
  <si>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</si>
  <si>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</si>
  <si>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</si>
  <si>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</si>
  <si>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</si>
  <si>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</si>
  <si>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</si>
  <si>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</si>
  <si>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</si>
  <si>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</si>
  <si>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</si>
  <si>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</si>
  <si>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</si>
  <si>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</si>
  <si>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</si>
  <si>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</si>
  <si>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</si>
  <si>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</si>
  <si>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</si>
  <si>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</si>
  <si>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</si>
  <si>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</si>
  <si>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</si>
  <si>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</si>
  <si>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</si>
  <si>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</si>
  <si>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</si>
  <si>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</si>
  <si>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</si>
  <si>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</si>
  <si>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</si>
  <si>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</si>
  <si>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</si>
  <si>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</si>
  <si>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</si>
  <si>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</si>
  <si>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</si>
  <si>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</si>
  <si>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</si>
  <si>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</si>
  <si>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</si>
  <si>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</si>
  <si>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</si>
  <si>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</si>
  <si>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</si>
  <si>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</si>
  <si>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</si>
  <si>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</si>
  <si>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</si>
  <si>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</si>
  <si>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</si>
  <si>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</si>
  <si>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</si>
  <si>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</si>
  <si>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</si>
  <si>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</si>
  <si>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</si>
  <si>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</si>
  <si>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</si>
  <si>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</si>
  <si>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</si>
  <si>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</si>
  <si>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</si>
  <si>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</si>
  <si>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</si>
  <si>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</si>
  <si>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</si>
  <si>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</si>
  <si>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</si>
  <si>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</si>
  <si>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</si>
  <si>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</si>
  <si>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</si>
  <si>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</si>
  <si>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</si>
  <si>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</si>
  <si>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</si>
  <si>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</si>
  <si>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</si>
  <si>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</si>
  <si>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</si>
  <si>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</si>
  <si>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</si>
  <si>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</si>
  <si>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</si>
  <si>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</si>
  <si>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</si>
  <si>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</si>
  <si>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</si>
  <si>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</si>
  <si>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</si>
  <si>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</si>
  <si>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</si>
  <si>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</si>
  <si>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</si>
  <si>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</si>
  <si>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</si>
  <si>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</si>
  <si>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</si>
  <si>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</si>
  <si>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</si>
  <si>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</si>
  <si>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</si>
  <si>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</si>
  <si>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</si>
  <si>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</si>
  <si>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</si>
  <si>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</si>
  <si>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</si>
  <si>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</si>
  <si>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</si>
  <si>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</si>
  <si>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</si>
  <si>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</si>
  <si>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</si>
  <si>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</si>
  <si>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</si>
  <si>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</si>
  <si>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</si>
  <si>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</si>
  <si>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</si>
  <si>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</si>
  <si>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</si>
  <si>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</si>
  <si>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</si>
  <si>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</si>
  <si>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</si>
  <si>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</si>
  <si>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</si>
  <si>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</si>
  <si>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</si>
  <si>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</si>
  <si>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</si>
  <si>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</si>
  <si>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</si>
  <si>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</si>
  <si>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</si>
  <si>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</si>
  <si>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</si>
  <si>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</si>
  <si>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</si>
  <si>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</si>
  <si>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</si>
  <si>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</si>
  <si>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</si>
  <si>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</si>
  <si>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</si>
  <si>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</si>
  <si>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</si>
  <si>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</si>
  <si>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</si>
  <si>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</si>
  <si>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</si>
  <si>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</si>
  <si>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</si>
  <si>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</si>
  <si>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</si>
  <si>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</si>
  <si>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</si>
  <si>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</si>
  <si>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</si>
  <si>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</si>
  <si>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</si>
  <si>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</si>
  <si>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</si>
  <si>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</si>
  <si>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</si>
  <si>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</si>
  <si>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</si>
  <si>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</si>
  <si>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</si>
  <si>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</si>
  <si>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</si>
  <si>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</si>
  <si>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</si>
  <si>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</si>
  <si>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</si>
  <si>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</si>
  <si>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</si>
  <si>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</si>
  <si>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</si>
  <si>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</si>
  <si>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</si>
  <si>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</si>
  <si>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</si>
  <si>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</si>
  <si>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</si>
  <si>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</si>
  <si>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</si>
  <si>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</si>
  <si>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</si>
  <si>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</si>
  <si>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</si>
  <si>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</si>
  <si>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</si>
  <si>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</si>
  <si>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</si>
  <si>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</si>
  <si>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</si>
  <si>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</si>
  <si>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</si>
  <si>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</si>
  <si>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</si>
  <si>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</si>
  <si>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</si>
  <si>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</si>
  <si>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</si>
  <si>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</si>
  <si>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</si>
  <si>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</si>
  <si>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</si>
  <si>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</si>
  <si>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</si>
  <si>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</si>
  <si>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</si>
  <si>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</si>
  <si>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</si>
  <si>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</si>
  <si>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</si>
  <si>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</si>
  <si>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</si>
  <si>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</si>
  <si>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</si>
  <si>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</si>
  <si>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</si>
  <si>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</si>
  <si>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</si>
  <si>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</si>
  <si>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</si>
  <si>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</si>
  <si>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</si>
  <si>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</si>
  <si>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</si>
  <si>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</si>
  <si>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</si>
  <si>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</si>
  <si>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</si>
  <si>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</si>
  <si>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</si>
  <si>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</si>
  <si>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</si>
  <si>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</si>
  <si>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</si>
  <si>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</si>
  <si>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</si>
  <si>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</si>
  <si>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</si>
  <si>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</si>
  <si>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</si>
  <si>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</si>
  <si>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</si>
  <si>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</si>
  <si>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</si>
  <si>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</si>
  <si>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</si>
  <si>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</si>
  <si>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</si>
  <si>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</si>
  <si>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</si>
  <si>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</si>
  <si>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</si>
  <si>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</si>
  <si>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</si>
  <si>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</si>
  <si>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</si>
  <si>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</si>
  <si>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</si>
  <si>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</si>
  <si>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</si>
  <si>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</si>
  <si>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</si>
  <si>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</si>
  <si>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</si>
  <si>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</si>
  <si>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</si>
  <si>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</si>
  <si>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</si>
  <si>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</si>
  <si>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</si>
  <si>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</si>
  <si>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</si>
  <si>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</si>
  <si>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</si>
  <si>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</si>
  <si>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</si>
  <si>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</si>
  <si>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</si>
  <si>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</si>
  <si>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</si>
  <si>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</si>
  <si>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</si>
  <si>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</si>
  <si>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</si>
  <si>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</si>
  <si>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</si>
  <si>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</si>
  <si>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</si>
  <si>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</si>
  <si>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</si>
  <si>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</si>
  <si>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</si>
  <si>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</si>
  <si>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</si>
  <si>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</si>
  <si>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</si>
  <si>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</si>
  <si>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</si>
  <si>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</si>
  <si>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</si>
  <si>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</si>
  <si>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</si>
  <si>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</si>
  <si>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</si>
  <si>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</si>
  <si>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</si>
  <si>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</si>
  <si>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</si>
  <si>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</si>
  <si>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</si>
  <si>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</si>
  <si>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</si>
  <si>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</si>
  <si>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</si>
  <si>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</si>
  <si>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</si>
  <si>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</si>
  <si>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</si>
  <si>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</si>
  <si>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</si>
  <si>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</si>
  <si>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</si>
  <si>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</si>
  <si>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</si>
  <si>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</si>
  <si>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</si>
  <si>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</si>
  <si>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</si>
  <si>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</si>
  <si>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</si>
  <si>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</si>
  <si>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</si>
  <si>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</si>
  <si>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</si>
  <si>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</si>
  <si>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</si>
  <si>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</si>
  <si>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</si>
  <si>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</si>
  <si>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</si>
  <si>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</si>
  <si>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</si>
  <si>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</si>
  <si>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</si>
  <si>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</si>
  <si>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</si>
  <si>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</si>
  <si>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</si>
  <si>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</si>
  <si>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</si>
  <si>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</si>
  <si>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</si>
  <si>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</si>
  <si>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</si>
  <si>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</si>
  <si>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</si>
  <si>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</si>
  <si>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</si>
  <si>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</si>
  <si>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</si>
  <si>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</si>
  <si>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</si>
  <si>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</si>
  <si>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</si>
  <si>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</si>
  <si>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</si>
  <si>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</si>
  <si>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</si>
  <si>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</si>
  <si>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</si>
  <si>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</si>
  <si>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</si>
  <si>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</si>
  <si>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</si>
  <si>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</si>
  <si>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</si>
  <si>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</si>
  <si>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</si>
  <si>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</si>
  <si>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</si>
  <si>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</si>
  <si>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</si>
  <si>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</si>
  <si>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</si>
  <si>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</si>
  <si>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</si>
  <si>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</si>
  <si>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</si>
  <si>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</si>
  <si>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</si>
  <si>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</si>
  <si>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</si>
  <si>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</si>
  <si>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</si>
  <si>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</si>
  <si>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</si>
  <si>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</si>
  <si>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</si>
  <si>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</si>
  <si>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</si>
  <si>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</si>
  <si>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</si>
  <si>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</si>
  <si>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</si>
  <si>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</si>
  <si>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</si>
  <si>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</si>
  <si>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</si>
  <si>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</si>
  <si>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</si>
  <si>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</si>
  <si>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</si>
  <si>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</si>
  <si>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</si>
  <si>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</si>
  <si>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</si>
  <si>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</si>
  <si>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</si>
  <si>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</si>
  <si>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</si>
  <si>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</si>
  <si>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</si>
  <si>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</si>
  <si>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</si>
  <si>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</si>
  <si>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</si>
  <si>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</si>
  <si>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</si>
  <si>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</si>
  <si>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</si>
  <si>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</si>
  <si>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</si>
  <si>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</si>
  <si>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</si>
  <si>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</si>
  <si>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</si>
  <si>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</si>
  <si>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</si>
  <si>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</si>
  <si>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</si>
  <si>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</si>
  <si>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</si>
  <si>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</si>
  <si>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</si>
  <si>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</si>
  <si>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</si>
  <si>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</si>
  <si>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</si>
  <si>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</si>
  <si>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</si>
  <si>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</si>
  <si>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</si>
  <si>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</si>
  <si>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</si>
  <si>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</si>
  <si>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</si>
  <si>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</si>
  <si>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</si>
  <si>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</si>
  <si>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</si>
  <si>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</si>
  <si>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</si>
  <si>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</si>
  <si>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</si>
  <si>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</si>
  <si>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</si>
  <si>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</si>
  <si>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</si>
  <si>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</si>
  <si>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</si>
  <si>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</si>
  <si>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</si>
  <si>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</si>
  <si>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</si>
  <si>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</si>
  <si>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</si>
  <si>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</si>
  <si>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</si>
  <si>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</si>
  <si>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</si>
  <si>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</si>
  <si>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</si>
  <si>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</si>
  <si>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</si>
  <si>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</si>
  <si>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</si>
  <si>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</si>
  <si>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</si>
  <si>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</si>
  <si>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</si>
  <si>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</si>
  <si>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</si>
  <si>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</si>
  <si>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</si>
  <si>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</si>
  <si>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</si>
  <si>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</si>
  <si>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</si>
  <si>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</si>
  <si>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</si>
  <si>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</si>
  <si>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</si>
  <si>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</si>
  <si>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</si>
  <si>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</si>
  <si>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</si>
  <si>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</si>
  <si>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</si>
  <si>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</si>
  <si>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</si>
  <si>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</si>
  <si>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</si>
  <si>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</si>
  <si>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</si>
  <si>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</si>
  <si>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</si>
  <si>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</si>
  <si>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</si>
  <si>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</si>
  <si>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</si>
  <si>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</si>
  <si>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</si>
  <si>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</si>
  <si>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</si>
  <si>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</si>
  <si>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</si>
  <si>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</si>
  <si>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</si>
  <si>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</si>
  <si>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</si>
  <si>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</si>
  <si>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</si>
  <si>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</si>
  <si>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</si>
  <si>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</si>
  <si>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</si>
  <si>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</si>
  <si>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</si>
  <si>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</si>
  <si>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</si>
  <si>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</si>
  <si>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</si>
  <si>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</si>
  <si>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</si>
  <si>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</si>
  <si>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</si>
  <si>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</si>
  <si>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</si>
  <si>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</si>
  <si>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</si>
  <si>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</si>
  <si>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</si>
  <si>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</si>
  <si>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</si>
  <si>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</si>
  <si>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</si>
  <si>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</si>
  <si>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</si>
  <si>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</si>
  <si>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</si>
  <si>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</si>
  <si>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</si>
  <si>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</si>
  <si>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</si>
  <si>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</si>
  <si>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</si>
  <si>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</si>
  <si>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</si>
  <si>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</si>
  <si>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</si>
  <si>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</si>
  <si>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</si>
  <si>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</si>
  <si>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</si>
  <si>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</si>
  <si>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</si>
  <si>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</si>
  <si>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</si>
  <si>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</si>
  <si>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</si>
  <si>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</si>
  <si>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</si>
  <si>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</si>
  <si>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</si>
  <si>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</si>
  <si>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</si>
  <si>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</si>
  <si>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</si>
  <si>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</si>
  <si>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</si>
  <si>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</si>
  <si>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</si>
  <si>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</si>
  <si>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</si>
  <si>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</si>
  <si>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</si>
  <si>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</si>
  <si>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</si>
  <si>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</si>
  <si>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</si>
  <si>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</si>
  <si>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</si>
  <si>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</si>
  <si>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</si>
  <si>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</si>
  <si>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</si>
  <si>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</si>
  <si>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</si>
  <si>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</si>
  <si>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</si>
  <si>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</si>
  <si>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</si>
  <si>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</si>
  <si>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</si>
  <si>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</si>
  <si>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</si>
  <si>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</si>
  <si>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</si>
  <si>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</si>
  <si>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</si>
  <si>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</si>
  <si>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</si>
  <si>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</si>
  <si>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</si>
  <si>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</si>
  <si>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</si>
  <si>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</si>
  <si>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</si>
  <si>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</si>
  <si>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</si>
  <si>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</si>
  <si>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</si>
  <si>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</si>
  <si>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</si>
  <si>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</si>
  <si>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</si>
  <si>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</si>
  <si>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</si>
  <si>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</si>
  <si>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</si>
  <si>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</si>
  <si>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</si>
  <si>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</si>
  <si>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</si>
  <si>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</si>
  <si>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</si>
  <si>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</si>
  <si>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</si>
  <si>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</si>
  <si>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</si>
  <si>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</si>
  <si>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</si>
  <si>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</si>
  <si>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</si>
  <si>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</si>
  <si>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</si>
  <si>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</si>
  <si>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</si>
  <si>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</si>
  <si>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</si>
  <si>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</si>
  <si>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</si>
  <si>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</si>
  <si>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</si>
  <si>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</si>
  <si>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</si>
  <si>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</si>
  <si>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</si>
  <si>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</si>
  <si>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</si>
  <si>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</si>
  <si>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</si>
  <si>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</si>
  <si>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</si>
  <si>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</si>
  <si>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</si>
  <si>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</si>
  <si>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</si>
  <si>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</si>
  <si>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</si>
  <si>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</si>
  <si>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</si>
  <si>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</si>
  <si>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</si>
  <si>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</si>
  <si>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</si>
  <si>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</si>
  <si>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</si>
  <si>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</si>
  <si>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</si>
  <si>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</si>
  <si>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</si>
  <si>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</si>
  <si>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</si>
  <si>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</si>
  <si>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</si>
  <si>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</si>
  <si>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</si>
  <si>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</si>
  <si>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</si>
  <si>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</si>
  <si>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</si>
  <si>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</si>
  <si>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</si>
  <si>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</si>
  <si>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</si>
  <si>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</si>
  <si>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</si>
  <si>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</si>
  <si>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</si>
  <si>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</si>
  <si>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</si>
  <si>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</si>
  <si>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</si>
  <si>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</si>
  <si>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</si>
  <si>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</si>
  <si>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</si>
  <si>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</si>
  <si>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</si>
  <si>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</si>
  <si>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</si>
  <si>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</si>
  <si>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</si>
  <si>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</si>
  <si>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</si>
  <si>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</si>
  <si>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</si>
  <si>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</si>
  <si>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</si>
  <si>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</si>
  <si>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</si>
  <si>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</si>
  <si>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</si>
  <si>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</si>
  <si>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</si>
  <si>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</si>
  <si>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</si>
  <si>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</si>
  <si>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</si>
  <si>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</si>
  <si>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</si>
  <si>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</si>
  <si>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</si>
  <si>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</si>
  <si>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</si>
  <si>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</si>
  <si>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</si>
  <si>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</si>
  <si>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</si>
  <si>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</si>
  <si>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</si>
  <si>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</si>
  <si>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</si>
  <si>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</si>
  <si>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</si>
  <si>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</si>
  <si>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</si>
  <si>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</si>
  <si>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</si>
  <si>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</si>
  <si>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</si>
  <si>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</si>
  <si>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</si>
  <si>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</si>
  <si>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</si>
  <si>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</si>
  <si>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</si>
  <si>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</si>
  <si>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</si>
  <si>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</si>
  <si>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</si>
  <si>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</si>
  <si>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</si>
  <si>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</si>
  <si>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</si>
  <si>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</si>
  <si>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</si>
  <si>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</si>
  <si>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</si>
  <si>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</si>
  <si>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</si>
  <si>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</si>
  <si>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</si>
  <si>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</si>
  <si>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</si>
  <si>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</si>
  <si>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</si>
  <si>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</si>
  <si>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</si>
  <si>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</si>
  <si>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</si>
  <si>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</si>
  <si>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</si>
  <si>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</si>
  <si>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</si>
  <si>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</si>
  <si>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</si>
  <si>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</si>
  <si>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</si>
  <si>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</si>
  <si>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</si>
  <si>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</si>
  <si>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</si>
  <si>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</si>
  <si>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</si>
  <si>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</si>
  <si>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</si>
  <si>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</si>
  <si>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</si>
  <si>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</si>
  <si>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</si>
  <si>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</si>
  <si>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</si>
  <si>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</si>
  <si>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</si>
  <si>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</si>
  <si>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</si>
  <si>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</si>
  <si>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</si>
  <si>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</si>
  <si>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</si>
  <si>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</si>
  <si>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</si>
  <si>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</si>
  <si>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</si>
  <si>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</si>
  <si>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</si>
  <si>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</si>
  <si>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</si>
  <si>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</si>
  <si>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</si>
  <si>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</si>
  <si>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</si>
  <si>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</si>
  <si>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</si>
  <si>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</si>
  <si>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</si>
  <si>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</si>
  <si>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</si>
  <si>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</si>
  <si>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</si>
  <si>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</si>
  <si>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</si>
  <si>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</si>
  <si>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</si>
  <si>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</si>
  <si>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</si>
  <si>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</si>
  <si>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</si>
  <si>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</si>
  <si>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</si>
  <si>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</si>
  <si>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</si>
  <si>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</si>
  <si>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</si>
  <si>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</si>
  <si>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</si>
  <si>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</si>
  <si>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</si>
  <si>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</si>
  <si>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</si>
  <si>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</si>
  <si>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</si>
  <si>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</si>
  <si>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</si>
  <si>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</si>
  <si>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</si>
  <si>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</si>
  <si>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</si>
  <si>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</si>
  <si>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</si>
  <si>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</si>
  <si>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</si>
  <si>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</si>
  <si>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</si>
  <si>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</si>
  <si>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</si>
  <si>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</si>
  <si>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</si>
  <si>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</si>
  <si>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</si>
  <si>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</si>
  <si>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</si>
  <si>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</si>
  <si>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</si>
  <si>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</si>
  <si>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</si>
  <si>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</si>
  <si>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</si>
  <si>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</si>
  <si>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</si>
  <si>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</si>
  <si>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</si>
  <si>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</si>
  <si>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</si>
  <si>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</si>
  <si>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</si>
  <si>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</si>
  <si>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</si>
  <si>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</si>
  <si>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</si>
  <si>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</si>
  <si>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</si>
  <si>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</si>
  <si>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</si>
  <si>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</si>
  <si>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</si>
  <si>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</si>
  <si>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</si>
  <si>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</si>
  <si>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</si>
  <si>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</si>
  <si>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</si>
  <si>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</si>
  <si>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</si>
  <si>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</si>
  <si>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</si>
  <si>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</si>
  <si>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</si>
  <si>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</si>
  <si>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</si>
  <si>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</si>
  <si>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</si>
  <si>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</si>
  <si>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</si>
  <si>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</si>
  <si>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</si>
  <si>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</si>
  <si>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</si>
  <si>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</si>
  <si>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</si>
  <si>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</si>
  <si>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</si>
  <si>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</si>
  <si>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</si>
  <si>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</si>
  <si>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</si>
  <si>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</si>
  <si>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</si>
  <si>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</si>
  <si>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</si>
  <si>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</si>
  <si>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</si>
  <si>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</si>
  <si>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</si>
  <si>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</si>
  <si>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</si>
  <si>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</si>
  <si>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</si>
  <si>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</si>
  <si>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</si>
  <si>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</si>
  <si>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</si>
  <si>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</si>
  <si>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</si>
  <si>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</si>
  <si>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</si>
  <si>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</si>
  <si>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</si>
  <si>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</si>
  <si>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</si>
  <si>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</si>
  <si>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</si>
  <si>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</si>
  <si>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</si>
  <si>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</si>
  <si>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</si>
  <si>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</si>
  <si>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</si>
  <si>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</si>
  <si>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</si>
  <si>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</si>
  <si>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</si>
  <si>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</si>
  <si>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</si>
  <si>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</si>
  <si>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</si>
  <si>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</si>
  <si>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</si>
  <si>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</si>
  <si>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</si>
  <si>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</si>
  <si>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</si>
  <si>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</si>
  <si>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</si>
  <si>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</si>
  <si>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</si>
  <si>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</si>
  <si>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</si>
  <si>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</si>
  <si>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</si>
  <si>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</si>
  <si>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</si>
  <si>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</si>
  <si>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</si>
  <si>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</si>
  <si>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</si>
  <si>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</si>
  <si>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</si>
  <si>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</si>
  <si>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</si>
  <si>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</si>
  <si>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</si>
  <si>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</si>
  <si>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</si>
  <si>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</si>
  <si>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</si>
  <si>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</si>
  <si>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</si>
  <si>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</si>
  <si>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</si>
  <si>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</si>
  <si>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</si>
  <si>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</si>
  <si>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</si>
  <si>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</si>
  <si>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</si>
  <si>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</si>
  <si>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</si>
  <si>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</si>
  <si>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</si>
  <si>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</si>
  <si>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</si>
  <si>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</si>
  <si>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</si>
  <si>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</si>
  <si>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</si>
  <si>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</si>
  <si>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</si>
  <si>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</si>
  <si>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</si>
  <si>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</si>
  <si>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</si>
  <si>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</si>
  <si>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</si>
  <si>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</si>
  <si>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</si>
  <si>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</si>
  <si>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</si>
  <si>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</si>
  <si>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</si>
  <si>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</si>
  <si>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</si>
  <si>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</si>
  <si>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</si>
  <si>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</si>
  <si>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</si>
  <si>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</si>
  <si>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</si>
  <si>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</si>
  <si>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</si>
  <si>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</si>
  <si>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</si>
  <si>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</si>
  <si>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</si>
  <si>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</si>
  <si>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</si>
  <si>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</si>
  <si>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</si>
  <si>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</si>
  <si>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</si>
  <si>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</si>
  <si>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</si>
  <si>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</si>
  <si>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</si>
  <si>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</si>
  <si>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</si>
  <si>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</si>
  <si>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</si>
  <si>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</si>
  <si>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</si>
  <si>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</si>
  <si>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</si>
  <si>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</si>
  <si>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</si>
  <si>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</si>
  <si>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</si>
  <si>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</si>
  <si>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</si>
  <si>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</si>
  <si>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</si>
  <si>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</si>
  <si>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</si>
  <si>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</si>
  <si>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</si>
  <si>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</si>
  <si>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</si>
  <si>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</si>
  <si>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</si>
  <si>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</si>
  <si>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</si>
  <si>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</si>
  <si>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</si>
  <si>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</si>
  <si>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</si>
  <si>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</si>
  <si>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</si>
  <si>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</si>
  <si>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</si>
  <si>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</si>
  <si>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</si>
  <si>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</si>
  <si>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</si>
  <si>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</si>
  <si>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</si>
  <si>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</si>
  <si>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</si>
  <si>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</si>
  <si>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</si>
  <si>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</si>
  <si>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</si>
  <si>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</si>
  <si>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</si>
  <si>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</si>
  <si>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</si>
  <si>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</si>
  <si>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</si>
  <si>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</si>
  <si>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</si>
  <si>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</si>
  <si>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</si>
  <si>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</si>
  <si>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</si>
  <si>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</si>
  <si>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</si>
  <si>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</si>
  <si>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</si>
  <si>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</si>
  <si>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</si>
  <si>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</si>
  <si>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</si>
  <si>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</si>
  <si>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</si>
  <si>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</si>
  <si>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</si>
  <si>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</si>
  <si>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</si>
  <si>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</si>
  <si>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</si>
  <si>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</si>
  <si>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</si>
  <si>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</si>
  <si>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</si>
  <si>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</si>
  <si>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</si>
  <si>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</si>
  <si>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</si>
  <si>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</si>
  <si>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</si>
  <si>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</si>
  <si>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</si>
  <si>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</si>
  <si>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</si>
  <si>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</si>
  <si>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</si>
  <si>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</si>
  <si>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</si>
  <si>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</si>
  <si>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</si>
  <si>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</si>
  <si>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</si>
  <si>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</si>
  <si>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</si>
  <si>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</si>
  <si>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</si>
  <si>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</si>
  <si>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</si>
  <si>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</si>
  <si>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</si>
  <si>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</si>
  <si>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</si>
  <si>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</si>
  <si>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</si>
  <si>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</si>
  <si>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</si>
  <si>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</si>
  <si>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</si>
  <si>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</si>
  <si>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</si>
  <si>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</si>
  <si>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</si>
  <si>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</si>
  <si>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</si>
  <si>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</si>
  <si>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</si>
  <si>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</si>
  <si>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</si>
  <si>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</si>
  <si>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</si>
  <si>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</si>
  <si>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</si>
  <si>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</si>
  <si>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</si>
  <si>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</si>
  <si>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</si>
  <si>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</si>
  <si>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</si>
  <si>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</si>
  <si>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</si>
  <si>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</si>
  <si>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</si>
  <si>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</si>
  <si>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</si>
  <si>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</si>
  <si>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</si>
  <si>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</si>
  <si>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</si>
  <si>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</si>
  <si>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</si>
  <si>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</si>
  <si>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</si>
  <si>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</si>
  <si>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</si>
  <si>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</si>
  <si>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</si>
  <si>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</si>
  <si>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</si>
  <si>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</si>
  <si>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</si>
  <si>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</si>
  <si>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</si>
  <si>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</si>
  <si>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</si>
  <si>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</si>
  <si>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</si>
  <si>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</si>
  <si>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</si>
  <si>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</si>
  <si>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</si>
  <si>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</si>
  <si>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</si>
  <si>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</si>
  <si>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</si>
  <si>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</si>
  <si>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</si>
  <si>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</si>
  <si>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</si>
  <si>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</si>
  <si>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</si>
  <si>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</si>
  <si>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</si>
  <si>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</si>
  <si>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</si>
  <si>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</si>
  <si>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</si>
  <si>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</si>
  <si>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</si>
  <si>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</si>
  <si>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</si>
  <si>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</si>
  <si>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</si>
  <si>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</si>
  <si>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</si>
  <si>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</si>
  <si>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</si>
  <si>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</si>
  <si>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</si>
  <si>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</si>
  <si>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</si>
  <si>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</si>
  <si>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</si>
  <si>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</si>
  <si>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</si>
  <si>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</si>
  <si>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</si>
  <si>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</si>
  <si>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</si>
  <si>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</si>
  <si>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</si>
  <si>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</si>
  <si>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</si>
  <si>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</si>
  <si>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</si>
  <si>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</si>
  <si>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</si>
  <si>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</si>
  <si>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</si>
  <si>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</si>
  <si>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</si>
  <si>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</si>
  <si>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</si>
  <si>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</si>
  <si>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</si>
  <si>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</si>
  <si>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</si>
  <si>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</si>
  <si>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</si>
  <si>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</si>
  <si>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</si>
  <si>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</si>
  <si>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</si>
  <si>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</si>
  <si>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</si>
  <si>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</si>
  <si>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</si>
  <si>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</si>
  <si>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</si>
  <si>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</si>
  <si>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</si>
  <si>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</si>
  <si>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</si>
  <si>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</si>
  <si>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</si>
  <si>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</si>
  <si>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</si>
  <si>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</si>
  <si>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</si>
  <si>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</si>
  <si>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</si>
  <si>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</si>
  <si>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</si>
  <si>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</si>
  <si>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</si>
  <si>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</si>
  <si>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</si>
  <si>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</si>
  <si>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</si>
  <si>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</si>
  <si>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</si>
  <si>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</si>
  <si>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</si>
  <si>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</si>
  <si>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</si>
  <si>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</si>
  <si>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</si>
  <si>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</si>
  <si>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</si>
  <si>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</si>
  <si>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</si>
  <si>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</si>
  <si>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</si>
  <si>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</si>
  <si>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</si>
  <si>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</si>
  <si>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</si>
  <si>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</si>
  <si>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</si>
  <si>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</si>
  <si>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</si>
  <si>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</si>
  <si>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</si>
  <si>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</si>
  <si>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</si>
  <si>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</si>
  <si>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</si>
  <si>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</si>
  <si>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</si>
  <si>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</si>
  <si>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</si>
  <si>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</si>
  <si>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</si>
  <si>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</si>
  <si>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</si>
  <si>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</si>
  <si>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</si>
  <si>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</si>
  <si>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</si>
  <si>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</si>
  <si>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</si>
  <si>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</si>
  <si>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</si>
  <si>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</si>
  <si>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</si>
  <si>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</si>
  <si>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</si>
  <si>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</si>
  <si>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</si>
  <si>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</si>
  <si>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</si>
  <si>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</si>
  <si>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</si>
  <si>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</si>
  <si>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</si>
  <si>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</si>
  <si>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</si>
  <si>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</si>
  <si>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</si>
  <si>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</si>
  <si>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</si>
  <si>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</si>
  <si>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</si>
  <si>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</si>
  <si>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</si>
  <si>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</si>
  <si>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</si>
  <si>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</si>
  <si>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</si>
  <si>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</si>
  <si>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</si>
  <si>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</si>
  <si>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</si>
  <si>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</si>
  <si>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</si>
  <si>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</si>
  <si>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</si>
  <si>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</si>
  <si>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</si>
  <si>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</si>
  <si>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</si>
  <si>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</si>
  <si>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</si>
  <si>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</si>
  <si>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</si>
  <si>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</si>
  <si>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</si>
  <si>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</si>
  <si>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</si>
  <si>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</si>
  <si>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</si>
  <si>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</si>
  <si>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</si>
  <si>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</si>
  <si>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</si>
  <si>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</si>
  <si>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</si>
  <si>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</si>
  <si>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</si>
  <si>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</si>
  <si>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</si>
  <si>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</si>
  <si>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</si>
  <si>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</si>
  <si>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</si>
  <si>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</si>
  <si>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</si>
  <si>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</si>
  <si>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</si>
  <si>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</si>
  <si>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</si>
  <si>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</si>
  <si>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</si>
  <si>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</si>
  <si>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</si>
  <si>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</si>
  <si>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</si>
  <si>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</si>
  <si>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</si>
  <si>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</si>
  <si>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</si>
  <si>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</si>
  <si>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</si>
  <si>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</si>
  <si>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</si>
  <si>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</si>
  <si>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</si>
  <si>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</si>
  <si>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</si>
  <si>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</si>
  <si>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</si>
  <si>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</si>
  <si>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</si>
  <si>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</si>
  <si>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</si>
  <si>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</si>
  <si>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</si>
  <si>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</si>
  <si>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</si>
  <si>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</si>
  <si>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</si>
  <si>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</si>
  <si>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</si>
  <si>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</si>
  <si>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</si>
  <si>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</si>
  <si>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</si>
  <si>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</si>
  <si>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</si>
  <si>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</si>
  <si>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</si>
  <si>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</si>
  <si>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</si>
  <si>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</si>
  <si>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</si>
  <si>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</si>
  <si>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</si>
  <si>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</si>
  <si>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</si>
  <si>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</si>
  <si>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</si>
  <si>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</si>
  <si>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</si>
  <si>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</si>
  <si>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</si>
  <si>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</si>
  <si>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</si>
  <si>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</si>
  <si>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</si>
  <si>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</si>
  <si>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</si>
  <si>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</si>
  <si>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</si>
  <si>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</si>
  <si>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</si>
  <si>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</si>
  <si>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</si>
  <si>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</si>
  <si>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</si>
  <si>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</si>
  <si>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</si>
  <si>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</si>
  <si>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</si>
  <si>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</si>
  <si>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</si>
  <si>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</si>
  <si>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</si>
  <si>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</si>
  <si>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</si>
  <si>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</si>
  <si>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</si>
  <si>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</si>
  <si>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</si>
  <si>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</si>
  <si>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</si>
  <si>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</si>
  <si>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</si>
  <si>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</si>
  <si>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</si>
  <si>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</si>
  <si>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</si>
  <si>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</si>
  <si>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</si>
  <si>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</si>
  <si>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</si>
  <si>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</si>
  <si>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</si>
  <si>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</si>
  <si>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</si>
  <si>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</si>
  <si>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</si>
  <si>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</si>
  <si>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</si>
  <si>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</si>
  <si>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</si>
  <si>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</si>
  <si>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</si>
  <si>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</si>
  <si>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</si>
  <si>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</si>
  <si>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</si>
  <si>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</si>
  <si>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</si>
  <si>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</si>
  <si>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</si>
  <si>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</si>
  <si>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</si>
  <si>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</si>
  <si>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</si>
  <si>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</si>
  <si>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</si>
  <si>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</si>
  <si>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</si>
  <si>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</si>
  <si>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</si>
  <si>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</si>
  <si>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</si>
  <si>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</si>
  <si>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</si>
  <si>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</si>
  <si>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</si>
  <si>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</si>
  <si>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</si>
  <si>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</si>
  <si>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</si>
  <si>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</si>
  <si>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</si>
  <si>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</si>
  <si>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</si>
  <si>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</si>
  <si>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</si>
  <si>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</si>
  <si>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</si>
  <si>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</si>
  <si>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</si>
  <si>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</si>
  <si>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</si>
  <si>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</si>
  <si>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</si>
  <si>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</si>
  <si>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</si>
  <si>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</si>
  <si>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</si>
  <si>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</si>
  <si>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</si>
  <si>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</si>
  <si>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</si>
  <si>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</si>
  <si>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</si>
  <si>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</si>
  <si>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</si>
  <si>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</si>
  <si>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</si>
  <si>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</si>
  <si>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</si>
  <si>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</si>
  <si>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</si>
  <si>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</si>
  <si>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</si>
  <si>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</si>
  <si>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</si>
  <si>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</si>
  <si>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</si>
  <si>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</si>
  <si>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</si>
  <si>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</si>
  <si>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</si>
  <si>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</si>
  <si>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</si>
  <si>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</si>
  <si>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</si>
  <si>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</si>
  <si>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</si>
  <si>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</si>
  <si>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</si>
  <si>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</si>
  <si>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</si>
  <si>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</si>
  <si>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</si>
  <si>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</si>
  <si>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</si>
  <si>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</si>
  <si>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</si>
  <si>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</si>
  <si>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</si>
  <si>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</si>
  <si>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</si>
  <si>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</si>
  <si>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</si>
  <si>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</si>
  <si>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</si>
  <si>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</si>
  <si>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</si>
  <si>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</si>
  <si>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</si>
  <si>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</si>
  <si>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</si>
  <si>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</si>
  <si>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</si>
  <si>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</si>
  <si>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</si>
  <si>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</si>
  <si>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</si>
  <si>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</si>
  <si>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</si>
  <si>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</si>
  <si>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</si>
  <si>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</si>
  <si>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</si>
  <si>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</si>
  <si>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</si>
  <si>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</si>
  <si>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</si>
  <si>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</si>
  <si>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</si>
  <si>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</si>
  <si>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</si>
  <si>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</si>
  <si>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</si>
  <si>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</si>
  <si>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</si>
  <si>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</si>
  <si>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</si>
  <si>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</si>
  <si>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</si>
  <si>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</si>
  <si>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</si>
  <si>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</si>
  <si>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</si>
  <si>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</si>
  <si>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</si>
  <si>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</si>
  <si>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</si>
  <si>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</si>
  <si>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</si>
  <si>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</si>
  <si>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</si>
  <si>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</si>
  <si>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</si>
  <si>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</si>
  <si>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</si>
  <si>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</si>
  <si>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</si>
  <si>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</si>
  <si>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</si>
  <si>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</si>
  <si>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</si>
  <si>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</si>
  <si>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</si>
  <si>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</si>
  <si>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</si>
  <si>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</si>
  <si>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</si>
  <si>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</si>
  <si>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</si>
  <si>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</si>
  <si>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</si>
  <si>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</si>
  <si>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</si>
  <si>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</si>
  <si>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</si>
  <si>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</si>
  <si>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</si>
  <si>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</si>
  <si>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</si>
  <si>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</si>
  <si>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</si>
  <si>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</si>
  <si>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</si>
  <si>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</si>
  <si>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</si>
  <si>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</si>
  <si>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</si>
  <si>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</si>
  <si>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</si>
  <si>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</si>
  <si>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</si>
  <si>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</si>
  <si>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</si>
  <si>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</si>
  <si>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</si>
  <si>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</si>
  <si>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</si>
  <si>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</si>
  <si>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</si>
  <si>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</si>
  <si>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</si>
  <si>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</si>
  <si>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</si>
  <si>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</si>
  <si>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</si>
  <si>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</si>
  <si>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</si>
  <si>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</si>
  <si>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</si>
  <si>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</si>
  <si>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</si>
  <si>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</si>
  <si>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</si>
  <si>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</si>
  <si>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</si>
  <si>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</si>
  <si>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</si>
  <si>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</si>
  <si>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</si>
  <si>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</si>
  <si>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</si>
  <si>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</si>
  <si>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</si>
  <si>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</si>
  <si>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</si>
  <si>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</si>
  <si>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</si>
  <si>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</si>
  <si>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</si>
  <si>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</si>
  <si>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</si>
  <si>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</si>
  <si>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</si>
  <si>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</si>
  <si>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</si>
  <si>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</si>
  <si>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</si>
  <si>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</si>
  <si>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</si>
  <si>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</si>
  <si>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</si>
  <si>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</si>
  <si>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</si>
  <si>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</si>
  <si>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</si>
  <si>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</si>
  <si>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</si>
  <si>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</si>
  <si>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</si>
  <si>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</si>
  <si>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</si>
  <si>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</si>
  <si>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</si>
  <si>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</si>
  <si>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</si>
  <si>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</si>
  <si>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</si>
  <si>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</si>
  <si>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</si>
  <si>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</si>
  <si>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</si>
  <si>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</si>
  <si>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</si>
  <si>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</si>
  <si>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</si>
  <si>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</si>
  <si>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</si>
  <si>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</si>
  <si>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</si>
  <si>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</si>
  <si>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</si>
  <si>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</si>
  <si>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</si>
  <si>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</si>
  <si>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</si>
  <si>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</si>
  <si>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</si>
  <si>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</si>
  <si>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</si>
  <si>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</si>
  <si>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</si>
  <si>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</si>
  <si>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</si>
  <si>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</si>
  <si>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</si>
  <si>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</si>
  <si>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</si>
  <si>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</si>
  <si>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</si>
  <si>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</si>
  <si>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</si>
  <si>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</si>
  <si>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</si>
  <si>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</si>
  <si>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</si>
  <si>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</si>
  <si>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</si>
  <si>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</si>
  <si>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</si>
  <si>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</si>
  <si>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</si>
  <si>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</si>
  <si>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</si>
  <si>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</si>
  <si>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</si>
  <si>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</si>
  <si>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</si>
  <si>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</si>
  <si>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</si>
  <si>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</si>
  <si>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</si>
  <si>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</si>
  <si>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</si>
  <si>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</si>
  <si>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</si>
  <si>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</si>
  <si>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</si>
  <si>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</si>
  <si>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</si>
  <si>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</si>
  <si>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</si>
  <si>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</si>
  <si>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</si>
  <si>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</si>
  <si>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</si>
  <si>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</si>
  <si>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</si>
  <si>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</si>
  <si>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</si>
  <si>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</si>
  <si>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</si>
  <si>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</si>
  <si>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</si>
  <si>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</si>
  <si>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</si>
  <si>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</si>
  <si>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</si>
  <si>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</si>
  <si>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</si>
  <si>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</si>
  <si>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</si>
  <si>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</si>
  <si>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</si>
  <si>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</si>
  <si>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</si>
  <si>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</si>
  <si>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</si>
  <si>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</si>
  <si>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</si>
  <si>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</si>
  <si>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</si>
  <si>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</si>
  <si>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</si>
  <si>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</si>
  <si>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</si>
  <si>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</si>
  <si>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</si>
  <si>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</si>
  <si>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</si>
  <si>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</si>
  <si>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</si>
  <si>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</si>
  <si>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</si>
  <si>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</si>
  <si>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</si>
  <si>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</si>
  <si>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</si>
  <si>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</si>
  <si>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</si>
  <si>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</si>
  <si>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</si>
  <si>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</si>
  <si>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</si>
  <si>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</si>
  <si>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</si>
  <si>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</si>
  <si>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</si>
  <si>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</si>
  <si>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</si>
  <si>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</si>
  <si>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</si>
  <si>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</si>
  <si>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</si>
  <si>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</si>
  <si>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</si>
  <si>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</si>
  <si>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</si>
  <si>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</si>
  <si>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</si>
  <si>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</si>
  <si>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</si>
  <si>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</si>
  <si>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</si>
  <si>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</si>
  <si>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</si>
  <si>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</si>
  <si>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</si>
  <si>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</si>
  <si>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</si>
  <si>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</si>
  <si>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</si>
  <si>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</si>
  <si>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</si>
  <si>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</si>
  <si>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</si>
  <si>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</si>
  <si>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</si>
  <si>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</si>
  <si>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</si>
  <si>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</si>
  <si>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</si>
  <si>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</si>
  <si>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</si>
  <si>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</si>
  <si>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</si>
  <si>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</si>
  <si>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</si>
  <si>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</si>
  <si>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</si>
  <si>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</si>
  <si>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</si>
  <si>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</si>
  <si>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</si>
  <si>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</si>
  <si>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</si>
  <si>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</si>
  <si>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</si>
  <si>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</si>
  <si>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</si>
  <si>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</si>
  <si>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</si>
  <si>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</si>
  <si>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</si>
  <si>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</si>
  <si>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</si>
  <si>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</si>
  <si>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</si>
  <si>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</si>
  <si>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</si>
  <si>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</si>
  <si>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</si>
  <si>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</si>
  <si>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</si>
  <si>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</si>
  <si>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</si>
  <si>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</si>
  <si>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</si>
  <si>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</si>
  <si>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</si>
  <si>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</si>
  <si>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</si>
  <si>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</si>
  <si>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</si>
  <si>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</si>
  <si>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</si>
  <si>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</si>
  <si>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</si>
  <si>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</si>
  <si>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</si>
  <si>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</si>
  <si>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</si>
  <si>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</si>
  <si>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</si>
  <si>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</si>
  <si>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</si>
  <si>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</si>
  <si>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</si>
  <si>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</si>
  <si>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</si>
  <si>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</si>
  <si>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</si>
  <si>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</si>
  <si>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</si>
  <si>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</si>
  <si>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</si>
  <si>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</si>
  <si>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</si>
  <si>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</si>
  <si>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</si>
  <si>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</si>
  <si>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</si>
  <si>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</si>
  <si>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</si>
  <si>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</si>
  <si>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</si>
  <si>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</si>
  <si>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</si>
  <si>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</si>
  <si>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</si>
  <si>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</si>
  <si>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</si>
  <si>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</si>
  <si>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</si>
  <si>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</si>
  <si>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</si>
  <si>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</si>
  <si>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</si>
  <si>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</si>
  <si>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</si>
  <si>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</si>
  <si>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</si>
  <si>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</si>
  <si>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</si>
  <si>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</si>
  <si>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</si>
  <si>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</si>
  <si>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</si>
  <si>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</si>
  <si>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</si>
  <si>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</si>
  <si>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</si>
  <si>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</si>
  <si>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</si>
  <si>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</si>
  <si>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</si>
  <si>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</si>
  <si>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</si>
  <si>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</si>
  <si>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</si>
  <si>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</si>
  <si>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</si>
  <si>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</si>
  <si>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</si>
  <si>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</si>
  <si>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</si>
  <si>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</si>
  <si>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</si>
  <si>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</si>
  <si>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</si>
  <si>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</si>
  <si>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</si>
  <si>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</si>
  <si>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</si>
  <si>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</si>
  <si>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</si>
  <si>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</si>
  <si>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</si>
  <si>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</si>
  <si>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</si>
  <si>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</si>
  <si>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</si>
  <si>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</si>
  <si>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</si>
  <si>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</si>
  <si>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</si>
  <si>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</si>
  <si>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</si>
  <si>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</si>
  <si>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</si>
  <si>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</si>
  <si>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</si>
  <si>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</si>
  <si>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</si>
  <si>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</si>
  <si>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</si>
  <si>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</si>
  <si>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</si>
  <si>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</si>
  <si>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</si>
  <si>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</si>
  <si>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</si>
  <si>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</si>
  <si>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</si>
  <si>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</si>
  <si>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</si>
  <si>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</si>
  <si>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</si>
  <si>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</si>
  <si>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</si>
  <si>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</si>
  <si>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</si>
  <si>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</si>
  <si>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</si>
  <si>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</si>
  <si>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</si>
  <si>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</si>
  <si>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</si>
  <si>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</si>
  <si>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</si>
  <si>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</si>
  <si>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</si>
  <si>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</si>
  <si>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</si>
  <si>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</si>
  <si>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</si>
  <si>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</si>
  <si>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</si>
  <si>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</si>
  <si>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</si>
  <si>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</si>
  <si>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</si>
  <si>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</si>
  <si>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</si>
  <si>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</si>
  <si>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</si>
  <si>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</si>
  <si>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</si>
  <si>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</si>
  <si>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</si>
  <si>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</si>
  <si>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</si>
  <si>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</si>
  <si>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</si>
  <si>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</si>
  <si>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</si>
  <si>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</si>
  <si>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</si>
  <si>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</si>
  <si>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</si>
  <si>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</si>
  <si>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</si>
  <si>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</si>
  <si>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</si>
  <si>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</si>
  <si>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</si>
  <si>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</si>
  <si>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</si>
  <si>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</si>
  <si>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</si>
  <si>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</si>
  <si>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</si>
  <si>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</si>
  <si>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</si>
  <si>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</si>
  <si>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</si>
  <si>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</si>
  <si>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</si>
  <si>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</si>
  <si>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</si>
  <si>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</si>
  <si>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</si>
  <si>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</si>
  <si>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</si>
  <si>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</si>
  <si>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</si>
  <si>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</si>
  <si>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</si>
  <si>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</si>
  <si>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</si>
  <si>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</si>
  <si>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</si>
  <si>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</si>
  <si>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</si>
  <si>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</si>
  <si>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</si>
  <si>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</si>
  <si>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</si>
  <si>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</si>
  <si>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</si>
  <si>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</si>
  <si>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</si>
  <si>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</si>
  <si>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</si>
  <si>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</si>
  <si>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</si>
  <si>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</si>
  <si>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</si>
  <si>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</si>
  <si>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</si>
  <si>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</si>
  <si>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</si>
  <si>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</si>
  <si>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</si>
  <si>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</si>
  <si>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</si>
  <si>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</si>
  <si>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</si>
  <si>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</si>
  <si>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</si>
  <si>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</si>
  <si>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</si>
  <si>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</si>
  <si>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</si>
  <si>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</si>
  <si>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</si>
  <si>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</si>
  <si>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</si>
  <si>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</si>
  <si>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</si>
  <si>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</si>
  <si>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</si>
  <si>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</si>
  <si>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</si>
  <si>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</si>
  <si>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</si>
  <si>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</si>
  <si>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</si>
  <si>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</si>
  <si>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</si>
  <si>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</si>
  <si>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</si>
  <si>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</si>
  <si>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</si>
  <si>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</si>
  <si>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</si>
  <si>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</si>
  <si>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</si>
  <si>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</si>
  <si>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</si>
  <si>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</si>
  <si>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</si>
  <si>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</si>
  <si>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</si>
  <si>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</si>
  <si>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</si>
  <si>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</si>
  <si>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</si>
  <si>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</si>
  <si>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</si>
  <si>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</si>
  <si>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</si>
  <si>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</si>
  <si>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</si>
  <si>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</si>
  <si>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</si>
  <si>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</si>
  <si>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</si>
  <si>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</si>
  <si>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</si>
  <si>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</si>
  <si>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</si>
  <si>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</si>
  <si>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</si>
  <si>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</si>
  <si>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</si>
  <si>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</si>
  <si>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</si>
  <si>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</si>
  <si>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</si>
  <si>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</si>
  <si>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</si>
  <si>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</si>
  <si>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</si>
  <si>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</si>
  <si>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</si>
  <si>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</si>
  <si>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</si>
  <si>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</si>
  <si>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</si>
  <si>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</si>
  <si>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</si>
  <si>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</si>
  <si>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</si>
  <si>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</si>
  <si>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</si>
  <si>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</si>
  <si>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</si>
  <si>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</si>
  <si>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</si>
  <si>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</si>
  <si>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</si>
  <si>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</si>
  <si>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</si>
  <si>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</si>
  <si>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</si>
  <si>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</si>
  <si>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</si>
  <si>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</si>
  <si>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</si>
  <si>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</si>
  <si>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</si>
  <si>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</si>
  <si>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</si>
  <si>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</si>
  <si>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</si>
  <si>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</si>
  <si>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</si>
  <si>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</si>
  <si>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</si>
  <si>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</si>
  <si>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</si>
  <si>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</si>
  <si>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</si>
  <si>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</si>
  <si>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</si>
  <si>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</si>
  <si>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</si>
  <si>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</si>
  <si>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</si>
  <si>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</si>
  <si>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</si>
  <si>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</si>
  <si>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</si>
  <si>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</si>
  <si>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</si>
  <si>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</si>
  <si>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</si>
  <si>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</si>
  <si>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</si>
  <si>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</si>
  <si>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</si>
  <si>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</si>
  <si>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</si>
  <si>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</si>
  <si>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</si>
  <si>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</si>
  <si>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</si>
  <si>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</si>
  <si>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</si>
  <si>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</si>
  <si>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</si>
  <si>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</si>
  <si>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</si>
  <si>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</si>
  <si>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</si>
  <si>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</si>
  <si>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</si>
  <si>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</si>
  <si>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</si>
  <si>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</si>
  <si>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</si>
  <si>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</si>
  <si>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</si>
  <si>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</si>
  <si>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</si>
  <si>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</si>
  <si>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</si>
  <si>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</si>
  <si>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</si>
  <si>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</si>
  <si>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</si>
  <si>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</si>
  <si>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</si>
  <si>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</si>
  <si>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</si>
  <si>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</si>
  <si>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</si>
  <si>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</si>
  <si>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</si>
  <si>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</si>
  <si>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</si>
  <si>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</si>
  <si>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</si>
  <si>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</si>
  <si>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</si>
  <si>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</si>
  <si>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</si>
  <si>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</si>
  <si>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</si>
  <si>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</si>
  <si>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</si>
  <si>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</si>
  <si>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</si>
  <si>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</si>
  <si>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</si>
  <si>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</si>
  <si>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</si>
  <si>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</si>
  <si>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</si>
  <si>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</si>
  <si>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</si>
  <si>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</si>
  <si>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</si>
  <si>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</si>
  <si>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</si>
  <si>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</si>
  <si>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</si>
  <si>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</si>
  <si>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</si>
  <si>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</si>
  <si>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</si>
  <si>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</si>
  <si>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</si>
  <si>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</si>
  <si>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</si>
  <si>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</si>
  <si>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</si>
  <si>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</si>
  <si>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</si>
  <si>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</si>
  <si>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</si>
  <si>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</si>
  <si>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</si>
  <si>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</si>
  <si>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</si>
  <si>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</si>
  <si>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</si>
  <si>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</si>
  <si>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</si>
  <si>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</si>
  <si>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</si>
  <si>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</si>
  <si>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</si>
  <si>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</si>
  <si>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</si>
  <si>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</si>
  <si>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</si>
  <si>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</si>
  <si>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</si>
  <si>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</si>
  <si>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</si>
  <si>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</si>
  <si>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</si>
  <si>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</si>
  <si>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</si>
  <si>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</si>
  <si>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</si>
  <si>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</si>
  <si>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</si>
  <si>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</si>
  <si>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</si>
  <si>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</si>
  <si>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</si>
  <si>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</si>
  <si>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</si>
  <si>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</si>
  <si>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</si>
  <si>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</si>
  <si>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</si>
  <si>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</si>
  <si>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</si>
  <si>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</si>
  <si>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</si>
  <si>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</si>
  <si>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</si>
  <si>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</si>
  <si>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</si>
  <si>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</si>
  <si>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</si>
  <si>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</si>
  <si>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</si>
  <si>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</si>
  <si>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</si>
  <si>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</si>
  <si>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</si>
  <si>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</si>
  <si>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</si>
  <si>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</si>
  <si>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</si>
  <si>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</si>
  <si>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</si>
  <si>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</si>
  <si>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</si>
  <si>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</si>
  <si>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</si>
  <si>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</si>
  <si>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</si>
  <si>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</si>
  <si>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</si>
  <si>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</si>
  <si>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</si>
  <si>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</si>
  <si>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</si>
  <si>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</si>
  <si>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</si>
  <si>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</si>
  <si>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</si>
  <si>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</si>
  <si>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</si>
  <si>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</si>
  <si>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</si>
  <si>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</si>
  <si>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</si>
  <si>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</si>
  <si>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</si>
  <si>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</si>
  <si>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</si>
  <si>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</si>
  <si>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</si>
  <si>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</si>
  <si>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</si>
  <si>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</si>
  <si>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</si>
  <si>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</si>
  <si>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</si>
  <si>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</si>
  <si>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</si>
  <si>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</si>
  <si>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</si>
  <si>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</si>
  <si>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</si>
  <si>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</si>
  <si>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</si>
  <si>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</si>
  <si>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</si>
  <si>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</si>
  <si>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</si>
  <si>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</si>
  <si>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</si>
  <si>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</si>
  <si>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</si>
  <si>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</si>
  <si>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</si>
  <si>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</si>
  <si>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</si>
  <si>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</si>
  <si>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</si>
  <si>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</si>
  <si>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</si>
  <si>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</si>
  <si>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</si>
  <si>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</si>
  <si>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</si>
  <si>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</si>
  <si>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</si>
  <si>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</si>
  <si>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</si>
  <si>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</si>
  <si>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</si>
  <si>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</si>
  <si>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</si>
  <si>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</si>
  <si>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</si>
  <si>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</si>
  <si>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</si>
  <si>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</si>
  <si>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</si>
  <si>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</si>
  <si>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</si>
  <si>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</si>
  <si>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</si>
  <si>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</si>
  <si>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</si>
  <si>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</si>
  <si>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</si>
  <si>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</si>
  <si>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</si>
  <si>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</si>
  <si>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</si>
  <si>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</si>
  <si>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</si>
  <si>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</si>
  <si>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</si>
  <si>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</si>
  <si>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</si>
  <si>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</si>
  <si>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</si>
  <si>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</si>
  <si>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</si>
  <si>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</si>
  <si>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</si>
  <si>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</si>
  <si>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</si>
  <si>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</si>
  <si>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</si>
  <si>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</si>
  <si>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</si>
  <si>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</si>
  <si>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</si>
  <si>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</si>
  <si>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</si>
  <si>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</si>
  <si>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</si>
  <si>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</si>
  <si>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</si>
  <si>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</si>
  <si>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</si>
  <si>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</si>
  <si>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</si>
  <si>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</si>
  <si>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</si>
  <si>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</si>
  <si>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</si>
  <si>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</si>
  <si>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</si>
  <si>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</si>
  <si>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</si>
  <si>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</si>
  <si>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</si>
  <si>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</si>
  <si>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</si>
  <si>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</si>
  <si>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</si>
  <si>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</si>
  <si>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</si>
  <si>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</si>
  <si>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</si>
  <si>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</si>
  <si>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</si>
  <si>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</si>
  <si>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</si>
  <si>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</si>
  <si>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</si>
  <si>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</si>
  <si>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</si>
  <si>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</si>
  <si>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</si>
  <si>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</si>
  <si>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</si>
  <si>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</si>
  <si>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</si>
  <si>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</si>
  <si>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</si>
  <si>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</si>
  <si>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</si>
  <si>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</si>
  <si>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</si>
  <si>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</si>
  <si>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</si>
  <si>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</si>
  <si>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</si>
  <si>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</si>
  <si>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</si>
  <si>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</si>
  <si>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</si>
  <si>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</si>
  <si>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</si>
  <si>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</si>
  <si>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</si>
  <si>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</si>
  <si>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</si>
  <si>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</si>
  <si>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</si>
  <si>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</si>
  <si>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</si>
  <si>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</si>
  <si>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</si>
  <si>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</si>
  <si>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</si>
  <si>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</si>
  <si>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</si>
  <si>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</si>
  <si>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</si>
  <si>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</si>
  <si>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</si>
  <si>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</si>
  <si>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</si>
  <si>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</si>
  <si>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</si>
  <si>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</si>
  <si>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</si>
  <si>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</si>
  <si>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</si>
  <si>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</si>
  <si>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</si>
  <si>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</si>
  <si>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</si>
  <si>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</si>
  <si>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</si>
  <si>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</si>
  <si>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</si>
  <si>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</si>
  <si>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</si>
  <si>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</si>
  <si>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</si>
  <si>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</si>
  <si>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</si>
  <si>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</si>
  <si>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</si>
  <si>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</si>
  <si>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</si>
  <si>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</si>
  <si>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</si>
  <si>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</si>
  <si>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</si>
  <si>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</si>
  <si>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</si>
  <si>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</si>
  <si>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</si>
  <si>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</si>
  <si>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</si>
  <si>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</si>
  <si>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</si>
  <si>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</si>
  <si>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</si>
  <si>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</si>
  <si>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</si>
  <si>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</si>
  <si>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</si>
  <si>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</si>
  <si>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</si>
  <si>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</si>
  <si>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</si>
  <si>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</si>
  <si>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</si>
  <si>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</si>
  <si>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</si>
  <si>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</si>
  <si>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</si>
  <si>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</si>
  <si>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</si>
  <si>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</si>
  <si>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</si>
  <si>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</si>
  <si>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</si>
  <si>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</si>
  <si>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</si>
  <si>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</si>
  <si>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</si>
  <si>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</si>
  <si>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</si>
  <si>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</si>
  <si>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</si>
  <si>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</si>
  <si>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</si>
  <si>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</si>
  <si>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</si>
  <si>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</si>
  <si>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</si>
  <si>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</si>
  <si>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</si>
  <si>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</si>
  <si>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</si>
  <si>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</si>
  <si>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</si>
  <si>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</si>
  <si>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</si>
  <si>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</si>
  <si>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</si>
  <si>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</si>
  <si>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</si>
  <si>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</si>
  <si>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</si>
  <si>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</si>
  <si>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</si>
  <si>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</si>
  <si>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</si>
  <si>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</si>
  <si>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</si>
  <si>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</si>
  <si>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</si>
  <si>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</si>
  <si>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</si>
  <si>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</si>
  <si>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</si>
  <si>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</si>
  <si>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</si>
  <si>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</si>
  <si>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</si>
  <si>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</si>
  <si>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</si>
  <si>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</si>
  <si>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</si>
  <si>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</si>
  <si>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</si>
  <si>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</si>
  <si>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</si>
  <si>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</si>
  <si>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</si>
  <si>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</si>
  <si>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</si>
  <si>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</si>
  <si>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</si>
  <si>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</si>
  <si>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</si>
  <si>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</si>
  <si>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</si>
  <si>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</si>
  <si>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</si>
  <si>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</si>
  <si>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</si>
  <si>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</si>
  <si>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</si>
  <si>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</si>
  <si>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</si>
  <si>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</si>
  <si>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</si>
  <si>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</si>
  <si>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</si>
  <si>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</si>
  <si>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</si>
  <si>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</si>
  <si>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</si>
  <si>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</si>
  <si>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</si>
  <si>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</si>
  <si>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</si>
  <si>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</si>
  <si>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</si>
  <si>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</si>
  <si>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</si>
  <si>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</si>
  <si>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</si>
  <si>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</si>
  <si>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</si>
  <si>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</si>
  <si>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</si>
  <si>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</si>
  <si>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</si>
  <si>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</si>
  <si>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</si>
  <si>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</si>
  <si>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</si>
  <si>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</si>
  <si>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</si>
  <si>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</si>
  <si>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</si>
  <si>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</si>
  <si>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</si>
  <si>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</si>
  <si>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</si>
  <si>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</si>
  <si>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</si>
  <si>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</si>
  <si>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</si>
  <si>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</si>
  <si>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</si>
  <si>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</si>
  <si>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</si>
  <si>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</si>
  <si>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</si>
  <si>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</si>
  <si>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</si>
  <si>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</si>
  <si>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</si>
  <si>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</si>
  <si>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</si>
  <si>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</si>
  <si>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</si>
  <si>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</si>
  <si>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</si>
  <si>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</si>
  <si>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</si>
  <si>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</si>
  <si>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</si>
  <si>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</si>
  <si>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</si>
  <si>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</si>
  <si>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</si>
  <si>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</si>
  <si>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</si>
  <si>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</si>
  <si>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</si>
  <si>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</si>
  <si>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</si>
  <si>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</si>
  <si>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</si>
  <si>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</si>
  <si>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</si>
  <si>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</si>
  <si>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</si>
  <si>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</si>
  <si>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</si>
  <si>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</si>
  <si>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</si>
  <si>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</si>
  <si>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</si>
  <si>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</si>
  <si>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</si>
  <si>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</si>
  <si>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</si>
  <si>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</si>
  <si>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</si>
  <si>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</si>
  <si>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</si>
  <si>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</si>
  <si>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</si>
  <si>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</si>
  <si>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</si>
  <si>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</si>
  <si>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</si>
  <si>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</si>
  <si>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</si>
  <si>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</si>
  <si>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</si>
  <si>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</si>
  <si>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</si>
  <si>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</si>
  <si>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</si>
  <si>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</si>
  <si>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</si>
  <si>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</si>
  <si>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</si>
  <si>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</si>
  <si>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</si>
  <si>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</si>
  <si>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</si>
  <si>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</si>
  <si>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</si>
  <si>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</si>
  <si>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</si>
  <si>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</si>
  <si>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</si>
  <si>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</si>
  <si>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</si>
  <si>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</si>
  <si>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</si>
  <si>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</si>
  <si>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</si>
  <si>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</si>
  <si>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</si>
  <si>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</si>
  <si>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</si>
  <si>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</si>
  <si>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</si>
  <si>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</si>
  <si>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</si>
  <si>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</si>
  <si>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</si>
  <si>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</si>
  <si>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</si>
  <si>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</si>
  <si>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</si>
  <si>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</si>
  <si>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</si>
  <si>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</si>
  <si>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</si>
  <si>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</si>
  <si>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</si>
  <si>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</si>
  <si>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</si>
  <si>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</si>
  <si>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</si>
  <si>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</si>
  <si>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</si>
  <si>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</si>
  <si>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</si>
  <si>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</si>
  <si>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</si>
  <si>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</si>
  <si>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</si>
  <si>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</si>
  <si>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</si>
  <si>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</si>
  <si>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</si>
  <si>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</si>
  <si>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</si>
  <si>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</si>
  <si>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</si>
  <si>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</si>
  <si>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</si>
  <si>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</si>
  <si>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</si>
  <si>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</si>
  <si>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</si>
  <si>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</si>
  <si>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</si>
  <si>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</si>
  <si>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</si>
  <si>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</si>
  <si>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</si>
  <si>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</si>
  <si>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</si>
  <si>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</si>
  <si>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</si>
  <si>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</si>
  <si>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</si>
  <si>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</si>
  <si>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</si>
  <si>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</si>
  <si>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</si>
  <si>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</si>
  <si>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</si>
  <si>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</si>
  <si>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</si>
  <si>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</si>
  <si>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</si>
  <si>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</si>
  <si>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</si>
  <si>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</si>
  <si>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</si>
  <si>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</si>
  <si>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</si>
  <si>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</si>
  <si>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</si>
  <si>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</si>
  <si>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</si>
  <si>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</si>
  <si>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</si>
  <si>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</si>
  <si>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</si>
  <si>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</si>
  <si>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</si>
  <si>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</si>
  <si>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</si>
  <si>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</si>
  <si>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</si>
  <si>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</si>
  <si>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</si>
  <si>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</si>
  <si>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</si>
  <si>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</si>
  <si>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</si>
  <si>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</si>
  <si>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</si>
  <si>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</si>
  <si>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</si>
  <si>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</si>
  <si>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</si>
  <si>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</si>
  <si>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</si>
  <si>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</si>
  <si>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</si>
  <si>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</si>
  <si>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</si>
  <si>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</si>
  <si>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</si>
  <si>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</si>
  <si>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</si>
  <si>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</si>
  <si>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</si>
  <si>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</si>
  <si>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</si>
  <si>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</si>
  <si>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</si>
  <si>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</si>
  <si>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</si>
  <si>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</si>
  <si>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</si>
  <si>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</si>
  <si>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</si>
  <si>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</si>
  <si>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</si>
  <si>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</si>
  <si>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</si>
  <si>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</si>
  <si>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</si>
  <si>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</si>
  <si>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</si>
  <si>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</si>
  <si>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</si>
  <si>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</si>
  <si>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</si>
  <si>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</si>
  <si>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</si>
  <si>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</si>
  <si>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</si>
  <si>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</si>
  <si>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</si>
  <si>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</si>
  <si>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</si>
  <si>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</si>
  <si>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</si>
  <si>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</si>
  <si>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</si>
  <si>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</si>
  <si>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</si>
  <si>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</si>
  <si>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</si>
  <si>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</si>
  <si>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</si>
  <si>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</si>
  <si>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</si>
  <si>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</si>
  <si>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</si>
  <si>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</si>
  <si>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</si>
  <si>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</si>
  <si>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</si>
  <si>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</si>
  <si>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</si>
  <si>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</si>
  <si>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</si>
  <si>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</si>
  <si>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</si>
  <si>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</si>
  <si>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</si>
  <si>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</si>
  <si>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</si>
  <si>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</si>
  <si>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</si>
  <si>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</si>
  <si>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</si>
  <si>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</si>
  <si>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</si>
  <si>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</si>
  <si>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</si>
  <si>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</si>
  <si>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</si>
  <si>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</si>
  <si>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</si>
  <si>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</si>
  <si>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</si>
  <si>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</si>
  <si>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</si>
  <si>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</si>
  <si>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</si>
  <si>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</si>
  <si>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</si>
  <si>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</si>
  <si>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</si>
  <si>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</si>
  <si>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</si>
  <si>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</si>
  <si>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</si>
  <si>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</si>
  <si>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</si>
  <si>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</si>
  <si>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</si>
  <si>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</si>
  <si>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</si>
  <si>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</si>
  <si>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</si>
  <si>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</si>
  <si>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</si>
  <si>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</si>
  <si>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</si>
  <si>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</si>
  <si>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</si>
  <si>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</si>
  <si>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</si>
  <si>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</si>
  <si>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</si>
  <si>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</si>
  <si>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</si>
  <si>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</si>
  <si>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</si>
  <si>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</si>
  <si>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</si>
  <si>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</si>
  <si>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</si>
  <si>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</si>
  <si>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</si>
  <si>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</si>
  <si>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</si>
  <si>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</si>
  <si>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</si>
  <si>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</si>
  <si>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</si>
  <si>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</si>
  <si>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</si>
  <si>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</si>
  <si>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</si>
  <si>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</si>
  <si>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</si>
  <si>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</si>
  <si>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</si>
  <si>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</si>
  <si>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</si>
  <si>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</si>
  <si>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</si>
  <si>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</si>
  <si>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</si>
  <si>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</si>
  <si>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</si>
  <si>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</si>
  <si>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</si>
  <si>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</si>
  <si>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</si>
  <si>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</si>
  <si>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</si>
  <si>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</si>
  <si>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</si>
  <si>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</si>
  <si>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</si>
  <si>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</si>
  <si>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</si>
  <si>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</si>
  <si>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</si>
  <si>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</si>
  <si>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</si>
  <si>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</si>
  <si>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</si>
  <si>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</si>
  <si>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</si>
  <si>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</si>
  <si>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</si>
  <si>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</si>
  <si>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</si>
  <si>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</si>
  <si>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</si>
  <si>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</si>
  <si>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</si>
  <si>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</si>
  <si>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</si>
  <si>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</si>
  <si>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</si>
  <si>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</si>
  <si>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</si>
  <si>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</si>
  <si>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</si>
  <si>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</si>
  <si>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</si>
  <si>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</si>
  <si>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</si>
  <si>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</si>
  <si>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</si>
  <si>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</si>
  <si>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</si>
  <si>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</si>
  <si>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</si>
  <si>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</si>
  <si>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</si>
  <si>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</si>
  <si>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</si>
  <si>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</si>
  <si>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</si>
  <si>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</si>
  <si>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</si>
  <si>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</si>
  <si>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</si>
  <si>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</si>
  <si>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</si>
  <si>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</si>
  <si>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</si>
  <si>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</si>
  <si>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</si>
  <si>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</si>
  <si>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</si>
  <si>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</si>
  <si>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</si>
  <si>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</si>
  <si>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</si>
  <si>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</si>
  <si>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</si>
  <si>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</si>
  <si>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</si>
  <si>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</si>
  <si>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</si>
  <si>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</si>
  <si>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</si>
  <si>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</si>
  <si>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</si>
  <si>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</si>
  <si>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</si>
  <si>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</si>
  <si>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</si>
  <si>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</si>
  <si>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</si>
  <si>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</si>
  <si>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</si>
  <si>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</si>
  <si>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</si>
  <si>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</si>
  <si>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</si>
  <si>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</si>
  <si>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</si>
  <si>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</si>
  <si>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</si>
  <si>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</si>
  <si>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</si>
  <si>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</si>
  <si>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</si>
  <si>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</si>
  <si>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</si>
  <si>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</si>
  <si>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</si>
  <si>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</si>
  <si>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</si>
  <si>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</si>
  <si>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</si>
  <si>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</si>
  <si>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</si>
  <si>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</si>
  <si>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</si>
  <si>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</si>
  <si>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</si>
  <si>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</si>
  <si>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</si>
  <si>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</si>
  <si>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</si>
  <si>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</si>
  <si>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</si>
  <si>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</si>
  <si>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</si>
  <si>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</si>
  <si>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</si>
  <si>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</si>
  <si>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</si>
  <si>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</si>
  <si>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</si>
  <si>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</si>
  <si>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</si>
  <si>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</si>
  <si>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</si>
  <si>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</si>
  <si>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</si>
  <si>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</si>
  <si>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</si>
  <si>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</si>
  <si>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</si>
  <si>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</si>
  <si>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</si>
  <si>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</si>
  <si>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</si>
  <si>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</si>
  <si>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</si>
  <si>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</si>
  <si>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</si>
  <si>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</si>
  <si>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</si>
  <si>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</si>
  <si>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</si>
  <si>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</si>
  <si>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</si>
  <si>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</si>
  <si>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</si>
  <si>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</si>
  <si>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</si>
  <si>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</si>
  <si>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</si>
  <si>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</si>
  <si>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</si>
  <si>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</si>
  <si>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</si>
  <si>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</si>
  <si>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</si>
  <si>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</si>
  <si>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</si>
  <si>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</si>
  <si>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</si>
  <si>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</si>
  <si>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</si>
  <si>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</si>
  <si>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</si>
  <si>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</si>
  <si>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</si>
  <si>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</si>
  <si>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</si>
  <si>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</si>
  <si>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</si>
  <si>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</si>
  <si>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</si>
  <si>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</si>
  <si>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</si>
  <si>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</si>
  <si>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</si>
  <si>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</si>
  <si>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</si>
  <si>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</si>
  <si>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</si>
  <si>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</si>
  <si>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</si>
  <si>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</si>
  <si>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</si>
  <si>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</si>
  <si>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</si>
  <si>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</si>
  <si>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</si>
  <si>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</si>
  <si>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</si>
  <si>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</si>
  <si>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</si>
  <si>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</si>
  <si>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</si>
  <si>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</si>
  <si>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</si>
  <si>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</si>
  <si>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</si>
  <si>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</si>
  <si>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</si>
  <si>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</si>
  <si>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</si>
  <si>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</si>
  <si>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</si>
  <si>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</si>
  <si>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</si>
  <si>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</si>
  <si>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</si>
  <si>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</si>
  <si>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</si>
  <si>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</si>
  <si>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</si>
  <si>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</si>
  <si>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</si>
  <si>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</si>
  <si>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</si>
  <si>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</si>
  <si>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</si>
  <si>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</si>
  <si>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</si>
  <si>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</si>
  <si>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</si>
  <si>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</si>
  <si>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</si>
  <si>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</si>
  <si>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</si>
  <si>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</si>
  <si>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</si>
  <si>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</si>
  <si>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</si>
  <si>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</si>
  <si>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</si>
  <si>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</si>
  <si>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</si>
  <si>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</si>
  <si>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</si>
  <si>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</si>
  <si>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</si>
  <si>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</si>
  <si>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</si>
  <si>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</si>
  <si>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</si>
  <si>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</si>
  <si>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</si>
  <si>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</si>
  <si>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</si>
  <si>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</si>
  <si>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</si>
  <si>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</si>
  <si>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</si>
  <si>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</si>
  <si>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</si>
  <si>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</si>
  <si>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</si>
  <si>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</si>
  <si>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</si>
  <si>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</si>
  <si>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</si>
  <si>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</si>
  <si>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</si>
  <si>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</si>
  <si>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</si>
  <si>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</si>
  <si>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</si>
  <si>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</si>
  <si>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</si>
  <si>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</si>
  <si>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</si>
  <si>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</si>
  <si>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</si>
  <si>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</si>
  <si>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</si>
  <si>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</si>
  <si>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</si>
  <si>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</si>
  <si>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</si>
  <si>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</si>
  <si>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</si>
  <si>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</si>
  <si>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</si>
  <si>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</si>
  <si>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</si>
  <si>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</si>
  <si>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</si>
  <si>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</si>
  <si>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</si>
  <si>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</si>
  <si>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</si>
  <si>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</si>
  <si>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</si>
  <si>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</si>
  <si>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</si>
  <si>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</si>
  <si>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</si>
  <si>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</si>
  <si>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</si>
  <si>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</si>
  <si>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</si>
  <si>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</si>
  <si>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</si>
  <si>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</si>
  <si>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</si>
  <si>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</si>
  <si>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</si>
  <si>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</si>
  <si>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</si>
  <si>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</si>
  <si>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</si>
  <si>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</si>
  <si>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</si>
  <si>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</si>
  <si>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</si>
  <si>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</si>
  <si>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</si>
  <si>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</si>
  <si>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</si>
  <si>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</si>
  <si>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</si>
  <si>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</si>
  <si>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</si>
  <si>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</si>
  <si>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</si>
  <si>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</si>
  <si>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</si>
  <si>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</si>
  <si>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</si>
  <si>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</si>
  <si>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</si>
  <si>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</si>
  <si>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</si>
  <si>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</si>
  <si>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</si>
  <si>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</si>
  <si>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</si>
  <si>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</si>
  <si>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</si>
  <si>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</si>
  <si>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</si>
  <si>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</si>
  <si>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</si>
  <si>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</si>
  <si>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</si>
  <si>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</si>
  <si>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</si>
  <si>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</si>
  <si>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</si>
  <si>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</si>
  <si>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</si>
  <si>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</si>
  <si>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</si>
  <si>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</si>
  <si>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</si>
  <si>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</si>
  <si>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</si>
  <si>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</si>
  <si>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</si>
  <si>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</si>
  <si>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</si>
  <si>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</si>
  <si>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</si>
  <si>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</si>
  <si>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</si>
  <si>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</si>
  <si>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</si>
  <si>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</si>
  <si>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</si>
  <si>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</si>
  <si>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</si>
  <si>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</si>
  <si>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</si>
  <si>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</si>
  <si>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</si>
  <si>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</si>
  <si>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</si>
  <si>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</si>
  <si>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</si>
  <si>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</si>
  <si>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</si>
  <si>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</si>
  <si>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</si>
  <si>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</si>
  <si>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</si>
  <si>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</si>
  <si>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</si>
  <si>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</si>
  <si>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</si>
  <si>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</si>
  <si>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</si>
  <si>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</si>
  <si>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</si>
  <si>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</si>
  <si>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</si>
  <si>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</si>
  <si>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</si>
  <si>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</si>
  <si>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</si>
  <si>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</si>
  <si>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</si>
  <si>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</si>
  <si>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</si>
  <si>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</si>
  <si>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</si>
  <si>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</si>
  <si>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</si>
  <si>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</si>
  <si>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</si>
  <si>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</si>
  <si>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</si>
  <si>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</si>
  <si>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</si>
  <si>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</si>
  <si>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</si>
  <si>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</si>
  <si>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</si>
  <si>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</si>
  <si>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</si>
  <si>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</si>
  <si>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</si>
  <si>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</si>
  <si>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</si>
  <si>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</si>
  <si>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</si>
  <si>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</si>
  <si>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</si>
  <si>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</si>
  <si>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</si>
  <si>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</si>
  <si>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</si>
  <si>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</si>
  <si>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</si>
  <si>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</si>
  <si>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</si>
  <si>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</si>
  <si>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</si>
  <si>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</si>
  <si>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</si>
  <si>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</si>
  <si>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</si>
  <si>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</si>
  <si>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</si>
  <si>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</si>
  <si>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</si>
  <si>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</si>
  <si>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</si>
  <si>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</si>
  <si>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</si>
  <si>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</si>
  <si>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</si>
  <si>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</si>
  <si>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</si>
  <si>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</si>
  <si>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</si>
  <si>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</si>
  <si>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</si>
  <si>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</si>
  <si>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</si>
  <si>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</si>
  <si>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</si>
  <si>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</si>
  <si>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</si>
  <si>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</si>
  <si>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</si>
  <si>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</si>
  <si>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</si>
  <si>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</si>
  <si>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</si>
  <si>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</si>
  <si>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</si>
  <si>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</si>
  <si>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</si>
  <si>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</si>
  <si>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</si>
  <si>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</si>
  <si>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</si>
  <si>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</si>
  <si>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</si>
  <si>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</si>
  <si>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</si>
  <si>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</si>
  <si>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</si>
  <si>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</si>
  <si>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</si>
  <si>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</si>
  <si>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</si>
  <si>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</si>
  <si>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</si>
  <si>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</si>
  <si>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</si>
  <si>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</si>
  <si>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</si>
  <si>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</si>
  <si>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</si>
  <si>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</si>
  <si>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</si>
  <si>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</si>
  <si>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</si>
  <si>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</si>
  <si>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</si>
  <si>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</si>
  <si>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</si>
  <si>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</si>
  <si>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</si>
  <si>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</si>
  <si>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</si>
  <si>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</si>
  <si>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</si>
  <si>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</si>
  <si>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</si>
  <si>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</si>
  <si>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</si>
  <si>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</si>
  <si>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</si>
  <si>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</si>
  <si>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</si>
  <si>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</si>
  <si>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</si>
  <si>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</si>
  <si>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</si>
  <si>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</si>
  <si>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</si>
  <si>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</si>
  <si>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</si>
  <si>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</si>
  <si>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</si>
  <si>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</si>
  <si>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</si>
  <si>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</si>
  <si>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</si>
  <si>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</si>
  <si>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</si>
  <si>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</si>
  <si>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</si>
  <si>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</si>
  <si>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</si>
  <si>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</si>
  <si>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</si>
  <si>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</si>
  <si>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</si>
  <si>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</si>
  <si>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</si>
  <si>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</si>
  <si>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</si>
  <si>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</si>
  <si>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</si>
  <si>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</si>
  <si>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</si>
  <si>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</si>
  <si>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</si>
  <si>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</si>
  <si>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</si>
  <si>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</si>
  <si>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</si>
  <si>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</si>
  <si>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</si>
  <si>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</si>
  <si>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</si>
  <si>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</si>
  <si>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</si>
  <si>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</si>
  <si>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</si>
  <si>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</si>
  <si>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</si>
  <si>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</si>
  <si>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</si>
  <si>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</si>
  <si>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</si>
  <si>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</si>
  <si>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</si>
  <si>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</si>
  <si>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</si>
  <si>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</si>
  <si>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</si>
  <si>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</si>
  <si>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</si>
  <si>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</si>
  <si>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</si>
  <si>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</si>
  <si>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</si>
  <si>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</si>
  <si>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</si>
  <si>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</si>
  <si>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</si>
  <si>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</si>
  <si>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</si>
  <si>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</si>
  <si>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</si>
  <si>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</si>
  <si>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</si>
  <si>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</si>
  <si>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</si>
  <si>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</si>
  <si>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</si>
  <si>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</si>
  <si>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</si>
  <si>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</si>
  <si>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</si>
  <si>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</si>
  <si>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</si>
  <si>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</si>
  <si>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</si>
  <si>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</si>
  <si>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</si>
  <si>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</si>
  <si>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</si>
  <si>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</si>
  <si>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</si>
  <si>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</si>
  <si>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</si>
  <si>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</si>
  <si>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</si>
  <si>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</si>
  <si>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</si>
  <si>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</si>
  <si>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</si>
  <si>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</si>
  <si>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</si>
  <si>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</si>
  <si>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</si>
  <si>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</si>
  <si>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</si>
  <si>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</si>
  <si>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</si>
  <si>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</si>
  <si>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</si>
  <si>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</si>
  <si>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</si>
  <si>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</si>
  <si>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</si>
  <si>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</si>
  <si>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</si>
  <si>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</si>
  <si>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</si>
  <si>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</si>
  <si>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</si>
  <si>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</si>
  <si>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</si>
  <si>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</si>
  <si>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</si>
  <si>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</si>
  <si>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</si>
  <si>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</si>
  <si>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</si>
  <si>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</si>
  <si>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</si>
  <si>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</si>
  <si>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</si>
  <si>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</si>
  <si>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</si>
  <si>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</si>
  <si>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</si>
  <si>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</si>
  <si>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</si>
  <si>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</si>
  <si>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</si>
  <si>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</si>
  <si>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</si>
  <si>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</si>
  <si>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</si>
  <si>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</si>
  <si>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</si>
  <si>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</si>
  <si>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</si>
  <si>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</si>
  <si>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</si>
  <si>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</si>
  <si>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</si>
  <si>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</si>
  <si>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</si>
  <si>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</si>
  <si>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</si>
  <si>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</si>
  <si>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</si>
  <si>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</si>
  <si>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</si>
  <si>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</si>
  <si>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</si>
  <si>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</si>
  <si>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</si>
  <si>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</si>
  <si>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</si>
  <si>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</si>
  <si>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</si>
  <si>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</si>
  <si>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</si>
  <si>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</si>
  <si>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</si>
  <si>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</si>
  <si>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</si>
  <si>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</si>
  <si>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</si>
  <si>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</si>
  <si>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</si>
  <si>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</si>
  <si>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</si>
  <si>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</si>
  <si>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</si>
  <si>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</si>
  <si>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</si>
  <si>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</si>
  <si>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</si>
  <si>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</si>
  <si>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</si>
  <si>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</si>
  <si>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</si>
  <si>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</si>
  <si>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</si>
  <si>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</si>
  <si>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</si>
  <si>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</si>
  <si>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</si>
  <si>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</si>
  <si>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</si>
  <si>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</si>
  <si>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</si>
  <si>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</si>
  <si>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</si>
  <si>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</si>
  <si>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</si>
  <si>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</si>
  <si>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</si>
  <si>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</si>
  <si>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</si>
  <si>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</si>
  <si>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</si>
  <si>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</si>
  <si>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</si>
  <si>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</si>
  <si>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</si>
  <si>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</si>
  <si>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</si>
  <si>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</si>
  <si>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</si>
  <si>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</si>
  <si>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</si>
  <si>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</si>
  <si>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</si>
  <si>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</si>
  <si>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</si>
  <si>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</si>
  <si>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</si>
  <si>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</si>
  <si>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</si>
  <si>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</si>
  <si>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</si>
  <si>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</si>
  <si>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</si>
  <si>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</si>
  <si>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</si>
  <si>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</si>
  <si>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</si>
  <si>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</si>
  <si>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</si>
  <si>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</si>
  <si>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</si>
  <si>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</si>
  <si>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</si>
  <si>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</si>
  <si>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</si>
  <si>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</si>
  <si>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</si>
  <si>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</si>
  <si>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</si>
  <si>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</si>
  <si>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</si>
  <si>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</si>
  <si>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</si>
  <si>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</si>
  <si>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</si>
  <si>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</si>
  <si>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</si>
  <si>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</si>
  <si>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</si>
  <si>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</si>
  <si>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</si>
  <si>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</si>
  <si>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</si>
  <si>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</si>
  <si>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</si>
  <si>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</si>
  <si>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</si>
  <si>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</si>
  <si>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</si>
  <si>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</si>
  <si>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</si>
  <si>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</si>
  <si>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</si>
  <si>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</si>
  <si>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</si>
  <si>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</si>
  <si>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</si>
  <si>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</si>
  <si>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</si>
  <si>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</si>
  <si>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</si>
  <si>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</si>
  <si>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</si>
  <si>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</si>
  <si>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</si>
  <si>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</si>
  <si>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</si>
  <si>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</si>
  <si>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</si>
  <si>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</si>
  <si>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</si>
  <si>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</si>
  <si>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</si>
  <si>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</si>
  <si>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</si>
  <si>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</si>
  <si>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</si>
  <si>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</si>
  <si>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</si>
  <si>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</si>
  <si>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</si>
  <si>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</si>
  <si>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</si>
  <si>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</si>
  <si>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</si>
  <si>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</si>
  <si>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</si>
  <si>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</si>
  <si>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</si>
  <si>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</si>
  <si>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</si>
  <si>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</si>
  <si>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</si>
  <si>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</si>
  <si>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</si>
  <si>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</si>
  <si>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</si>
  <si>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</si>
  <si>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</si>
  <si>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</si>
  <si>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</si>
  <si>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</si>
  <si>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</si>
  <si>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</si>
  <si>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</si>
  <si>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</si>
  <si>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</si>
  <si>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</si>
  <si>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</si>
  <si>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</si>
  <si>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</si>
  <si>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</si>
  <si>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</si>
  <si>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</si>
  <si>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</si>
  <si>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</si>
  <si>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</si>
  <si>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</si>
  <si>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</si>
  <si>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</si>
  <si>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</si>
  <si>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</si>
  <si>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</si>
  <si>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</si>
  <si>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</si>
  <si>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</si>
  <si>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</si>
  <si>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</si>
  <si>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</si>
  <si>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</si>
  <si>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</si>
  <si>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</si>
  <si>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</si>
  <si>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</si>
  <si>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</si>
  <si>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</si>
  <si>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</si>
  <si>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</si>
  <si>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</si>
  <si>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</si>
  <si>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</si>
  <si>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</si>
  <si>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</si>
  <si>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</si>
  <si>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</si>
  <si>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</si>
  <si>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</si>
  <si>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</si>
  <si>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</si>
  <si>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</si>
  <si>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</si>
  <si>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</si>
  <si>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</si>
  <si>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</si>
  <si>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</si>
  <si>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</si>
  <si>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</si>
  <si>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</si>
  <si>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</si>
  <si>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</si>
  <si>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</si>
  <si>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</si>
  <si>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</si>
  <si>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</si>
  <si>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</si>
  <si>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</si>
  <si>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</si>
  <si>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</si>
  <si>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</si>
  <si>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</si>
  <si>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</si>
  <si>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</si>
  <si>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</si>
  <si>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</si>
  <si>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</si>
  <si>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</si>
  <si>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</si>
  <si>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</si>
  <si>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</si>
  <si>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</si>
  <si>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</si>
  <si>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</si>
  <si>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</si>
  <si>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</si>
  <si>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</si>
  <si>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</si>
  <si>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</si>
  <si>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</si>
  <si>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</si>
  <si>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</si>
  <si>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</si>
  <si>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</si>
  <si>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</si>
  <si>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</si>
  <si>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</si>
  <si>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</si>
  <si>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</si>
  <si>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</si>
  <si>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</si>
  <si>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</si>
  <si>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</si>
  <si>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</si>
  <si>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</si>
  <si>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</si>
  <si>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</si>
  <si>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</si>
  <si>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</si>
  <si>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</si>
  <si>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</si>
  <si>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</si>
  <si>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</si>
  <si>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</si>
  <si>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</si>
  <si>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</si>
  <si>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</si>
  <si>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</si>
  <si>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</si>
  <si>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</si>
  <si>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</si>
  <si>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</si>
  <si>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</si>
  <si>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</si>
  <si>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</si>
  <si>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</si>
  <si>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</si>
  <si>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</si>
  <si>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</si>
  <si>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</si>
  <si>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</si>
  <si>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</si>
  <si>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</si>
  <si>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</si>
  <si>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</si>
  <si>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</si>
  <si>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</si>
  <si>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</si>
  <si>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</si>
  <si>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</si>
  <si>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</si>
  <si>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</si>
  <si>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</si>
  <si>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</si>
  <si>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</si>
  <si>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</si>
  <si>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</si>
  <si>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</si>
  <si>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</si>
  <si>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</si>
  <si>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</si>
  <si>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</si>
  <si>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</si>
  <si>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</si>
  <si>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</si>
  <si>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</si>
  <si>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</si>
  <si>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</si>
  <si>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</si>
  <si>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</si>
  <si>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</si>
  <si>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</si>
  <si>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</si>
  <si>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</si>
  <si>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</si>
  <si>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</si>
  <si>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</si>
  <si>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</si>
  <si>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</si>
  <si>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</si>
  <si>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</si>
  <si>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</si>
  <si>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</si>
  <si>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</si>
  <si>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</si>
  <si>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</si>
  <si>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</si>
  <si>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</si>
  <si>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</si>
  <si>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</si>
  <si>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</si>
  <si>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</si>
  <si>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</si>
  <si>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</si>
  <si>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</si>
  <si>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</si>
  <si>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</si>
  <si>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</si>
  <si>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</si>
  <si>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</si>
  <si>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</si>
  <si>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</si>
  <si>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</si>
  <si>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</si>
  <si>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</si>
  <si>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</si>
  <si>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</si>
  <si>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</si>
  <si>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</si>
  <si>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</si>
  <si>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</si>
  <si>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</si>
  <si>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</si>
  <si>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</si>
  <si>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</si>
  <si>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</si>
  <si>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</si>
  <si>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</si>
  <si>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</si>
  <si>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</si>
  <si>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</si>
  <si>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</si>
  <si>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</si>
  <si>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</si>
  <si>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</si>
  <si>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</si>
  <si>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</si>
  <si>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</si>
  <si>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</si>
  <si>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</si>
  <si>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</si>
  <si>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</si>
  <si>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</si>
  <si>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</si>
  <si>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</si>
  <si>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</si>
  <si>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</si>
  <si>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</si>
  <si>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</si>
  <si>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</si>
  <si>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</si>
  <si>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</si>
  <si>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</si>
  <si>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</si>
  <si>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</si>
  <si>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</si>
  <si>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</si>
  <si>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</si>
  <si>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</si>
  <si>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</si>
  <si>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</si>
  <si>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</si>
  <si>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</si>
  <si>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</si>
  <si>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</si>
  <si>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</si>
  <si>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</si>
  <si>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</si>
  <si>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</si>
  <si>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</si>
  <si>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</si>
  <si>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</si>
  <si>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</si>
  <si>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</si>
  <si>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</si>
  <si>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</si>
  <si>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</si>
  <si>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</si>
  <si>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</si>
  <si>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</si>
  <si>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</si>
  <si>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</si>
  <si>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</si>
  <si>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</si>
  <si>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</si>
  <si>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</si>
  <si>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</si>
  <si>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</si>
  <si>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</si>
  <si>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</si>
  <si>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</si>
  <si>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</si>
  <si>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</si>
  <si>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</si>
  <si>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</si>
  <si>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</si>
  <si>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</si>
  <si>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</si>
  <si>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</si>
  <si>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</si>
  <si>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</si>
  <si>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</si>
  <si>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</si>
  <si>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</si>
  <si>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</si>
  <si>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</si>
  <si>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</si>
  <si>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</si>
  <si>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</si>
  <si>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</si>
  <si>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</si>
  <si>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</si>
  <si>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</si>
  <si>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</si>
  <si>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</si>
  <si>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</si>
  <si>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</si>
  <si>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</si>
  <si>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</si>
  <si>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</si>
  <si>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</si>
  <si>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</si>
  <si>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</si>
  <si>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</si>
  <si>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</si>
  <si>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</si>
  <si>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</si>
  <si>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</si>
  <si>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</si>
  <si>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</si>
  <si>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</si>
  <si>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</si>
  <si>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</si>
  <si>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</si>
  <si>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</si>
  <si>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</si>
  <si>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</si>
  <si>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</si>
  <si>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</si>
  <si>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</si>
  <si>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</si>
  <si>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</si>
  <si>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</si>
  <si>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</si>
  <si>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</si>
  <si>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</si>
  <si>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</si>
  <si>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</si>
  <si>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</si>
  <si>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</si>
  <si>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</si>
  <si>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</si>
  <si>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</si>
  <si>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</si>
  <si>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</si>
  <si>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</si>
  <si>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</si>
  <si>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</si>
  <si>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</si>
  <si>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</si>
  <si>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</si>
  <si>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</si>
  <si>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</si>
  <si>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</si>
  <si>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</si>
  <si>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</si>
  <si>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</si>
  <si>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</si>
  <si>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</si>
  <si>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</si>
  <si>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</si>
  <si>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</si>
  <si>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</si>
  <si>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</si>
  <si>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</si>
  <si>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</si>
  <si>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</si>
  <si>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</si>
  <si>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</si>
  <si>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</si>
  <si>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</si>
  <si>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</si>
  <si>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</si>
  <si>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</si>
  <si>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</si>
  <si>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</si>
  <si>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</si>
  <si>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</si>
  <si>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</si>
  <si>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</si>
  <si>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</si>
  <si>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</si>
  <si>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</si>
  <si>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</si>
  <si>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</si>
  <si>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</si>
  <si>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</si>
  <si>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</si>
  <si>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</si>
  <si>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</si>
  <si>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</si>
  <si>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</si>
  <si>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</si>
  <si>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</si>
  <si>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</si>
  <si>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</si>
  <si>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</si>
  <si>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</si>
  <si>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</si>
  <si>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</si>
  <si>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</si>
  <si>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</si>
  <si>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</si>
  <si>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</si>
  <si>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</si>
  <si>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</si>
  <si>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</si>
  <si>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</si>
  <si>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</si>
  <si>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</si>
  <si>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</si>
  <si>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</si>
  <si>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</si>
  <si>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</si>
  <si>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</si>
  <si>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</si>
  <si>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</si>
  <si>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</si>
  <si>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</si>
  <si>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</si>
  <si>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</si>
  <si>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</si>
  <si>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</si>
  <si>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</si>
  <si>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</si>
  <si>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</si>
  <si>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</si>
  <si>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</si>
  <si>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</si>
  <si>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</si>
  <si>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</si>
  <si>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</si>
  <si>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</si>
  <si>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</si>
  <si>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</si>
  <si>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</si>
  <si>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</si>
  <si>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</si>
  <si>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</si>
  <si>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</si>
  <si>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</si>
  <si>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</si>
  <si>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</si>
  <si>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</si>
  <si>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</si>
  <si>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</si>
  <si>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</si>
  <si>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</si>
  <si>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</si>
  <si>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</si>
  <si>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</si>
  <si>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</si>
  <si>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</si>
  <si>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</si>
  <si>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</si>
  <si>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</si>
  <si>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</si>
  <si>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</si>
  <si>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</si>
  <si>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</si>
  <si>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</si>
  <si>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</si>
  <si>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</si>
  <si>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</si>
  <si>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</si>
  <si>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</si>
  <si>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</si>
  <si>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</si>
  <si>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</si>
  <si>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</si>
  <si>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</si>
  <si>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</si>
  <si>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</si>
  <si>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</si>
  <si>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</si>
  <si>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</si>
  <si>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</si>
  <si>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</si>
  <si>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</si>
  <si>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</si>
  <si>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</si>
  <si>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</si>
  <si>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</si>
  <si>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</si>
  <si>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</si>
  <si>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</si>
  <si>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</si>
  <si>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</si>
  <si>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</si>
  <si>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</si>
  <si>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</si>
  <si>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</si>
  <si>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</si>
  <si>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</si>
  <si>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</si>
  <si>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</si>
  <si>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</si>
  <si>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</si>
  <si>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</si>
  <si>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</si>
  <si>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</si>
  <si>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</si>
  <si>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</si>
  <si>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</si>
  <si>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</si>
  <si>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</si>
  <si>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</si>
  <si>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</si>
  <si>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</si>
  <si>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</si>
  <si>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</si>
  <si>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</si>
  <si>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</si>
  <si>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</si>
  <si>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</si>
  <si>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</si>
  <si>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</si>
  <si>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</si>
  <si>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</si>
  <si>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</si>
  <si>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</si>
  <si>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</si>
  <si>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</si>
  <si>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</si>
  <si>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</si>
  <si>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</si>
  <si>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</si>
  <si>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</si>
  <si>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</si>
  <si>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</si>
  <si>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</si>
  <si>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</si>
  <si>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</si>
  <si>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</si>
  <si>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</si>
  <si>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</si>
  <si>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</si>
  <si>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</si>
  <si>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</si>
  <si>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</si>
  <si>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</si>
  <si>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</si>
  <si>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</si>
  <si>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</si>
  <si>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</si>
  <si>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</si>
  <si>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</si>
  <si>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</si>
  <si>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</si>
  <si>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</si>
  <si>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</si>
  <si>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</si>
  <si>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</si>
  <si>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</si>
  <si>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</si>
  <si>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</si>
  <si>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</si>
  <si>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</si>
  <si>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</si>
  <si>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</si>
  <si>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</si>
  <si>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</si>
  <si>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</si>
  <si>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</si>
  <si>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</si>
  <si>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</si>
  <si>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</si>
  <si>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</si>
  <si>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</si>
  <si>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</si>
  <si>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</si>
  <si>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</si>
  <si>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</si>
  <si>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</si>
  <si>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</si>
  <si>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</si>
  <si>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</si>
  <si>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</si>
  <si>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</si>
  <si>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</si>
  <si>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</si>
  <si>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</si>
  <si>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</si>
  <si>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</si>
  <si>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</si>
  <si>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</si>
  <si>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</si>
  <si>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</si>
  <si>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</si>
  <si>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</si>
  <si>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</si>
  <si>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</si>
  <si>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</si>
  <si>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</si>
  <si>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</si>
  <si>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</si>
  <si>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</si>
  <si>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</si>
  <si>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</si>
  <si>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</si>
  <si>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</si>
  <si>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</si>
  <si>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</si>
  <si>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</si>
  <si>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</si>
  <si>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</si>
  <si>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</si>
  <si>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</si>
  <si>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</si>
  <si>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</si>
  <si>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</si>
  <si>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</si>
  <si>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</si>
  <si>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</si>
  <si>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</si>
  <si>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</si>
  <si>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</si>
  <si>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</si>
  <si>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</si>
  <si>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</si>
  <si>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</si>
  <si>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</si>
  <si>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</si>
  <si>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</si>
  <si>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</si>
  <si>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</si>
  <si>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</si>
  <si>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</si>
  <si>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</si>
  <si>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</si>
  <si>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</si>
  <si>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</si>
  <si>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</si>
  <si>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</si>
  <si>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</si>
  <si>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</si>
  <si>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</si>
  <si>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</si>
  <si>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</si>
  <si>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</si>
  <si>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</si>
  <si>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</si>
  <si>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</si>
  <si>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</si>
  <si>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</si>
  <si>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</si>
  <si>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</si>
  <si>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</si>
  <si>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</si>
  <si>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</si>
  <si>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</si>
  <si>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</si>
  <si>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</si>
  <si>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</si>
  <si>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</si>
  <si>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</si>
  <si>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</si>
  <si>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</si>
  <si>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</si>
  <si>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</si>
  <si>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</si>
  <si>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</si>
  <si>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</si>
  <si>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</si>
  <si>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</si>
  <si>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</si>
  <si>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</si>
  <si>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</si>
  <si>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</si>
  <si>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</si>
  <si>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</si>
  <si>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</si>
  <si>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</si>
  <si>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</si>
  <si>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</si>
  <si>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</si>
  <si>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</si>
  <si>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</si>
  <si>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</si>
  <si>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</si>
  <si>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</si>
  <si>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</si>
  <si>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</si>
  <si>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</si>
  <si>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</si>
  <si>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</si>
  <si>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</si>
  <si>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</si>
  <si>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</si>
  <si>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</si>
  <si>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</si>
  <si>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</si>
  <si>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</si>
  <si>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</si>
  <si>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</si>
  <si>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</si>
  <si>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</si>
  <si>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</si>
  <si>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</si>
  <si>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</si>
  <si>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</si>
  <si>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</si>
  <si>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</si>
  <si>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</si>
  <si>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</si>
  <si>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</si>
  <si>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</si>
  <si>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</si>
  <si>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</si>
  <si>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</si>
  <si>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</si>
  <si>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</si>
  <si>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</si>
  <si>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</si>
  <si>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</si>
  <si>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</si>
  <si>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</si>
  <si>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</si>
  <si>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</si>
  <si>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</si>
  <si>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</si>
  <si>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</si>
  <si>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</si>
  <si>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</si>
  <si>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</si>
  <si>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</si>
  <si>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</si>
  <si>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</si>
  <si>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</si>
  <si>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</si>
  <si>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</si>
  <si>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</si>
  <si>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</si>
  <si>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</si>
  <si>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</si>
  <si>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</si>
  <si>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</si>
  <si>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</si>
  <si>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</si>
  <si>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</si>
  <si>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</si>
  <si>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</si>
  <si>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</si>
  <si>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</si>
  <si>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</si>
  <si>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</si>
  <si>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</si>
  <si>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</si>
  <si>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</si>
  <si>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</si>
  <si>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</si>
  <si>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</si>
  <si>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</si>
  <si>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</si>
  <si>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</si>
  <si>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</si>
  <si>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</si>
  <si>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</si>
  <si>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</si>
  <si>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</si>
  <si>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</si>
  <si>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</si>
  <si>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</si>
  <si>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</si>
  <si>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</si>
  <si>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</si>
  <si>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</si>
  <si>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</si>
  <si>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</si>
  <si>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</si>
  <si>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</si>
  <si>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</si>
  <si>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</si>
  <si>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</si>
  <si>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</si>
  <si>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</si>
  <si>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</si>
  <si>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</si>
  <si>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</si>
  <si>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</si>
  <si>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</si>
  <si>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</si>
  <si>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</si>
  <si>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</si>
  <si>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</si>
  <si>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</si>
  <si>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</si>
  <si>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</si>
  <si>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</si>
  <si>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</si>
  <si>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</si>
  <si>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</si>
  <si>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</si>
  <si>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</si>
  <si>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</si>
  <si>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</si>
  <si>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</si>
  <si>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</si>
  <si>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</si>
  <si>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</si>
  <si>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</si>
  <si>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</si>
  <si>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</si>
  <si>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</si>
  <si>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</si>
  <si>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</si>
  <si>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</si>
  <si>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</si>
  <si>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</si>
  <si>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</si>
  <si>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</si>
  <si>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</si>
  <si>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</si>
  <si>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</si>
  <si>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</si>
  <si>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</si>
  <si>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</si>
  <si>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</si>
  <si>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</si>
  <si>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</si>
  <si>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</si>
  <si>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</si>
  <si>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</si>
  <si>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</si>
  <si>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</si>
  <si>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</si>
  <si>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</si>
  <si>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</si>
  <si>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</si>
  <si>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</si>
  <si>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</si>
  <si>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</si>
  <si>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</si>
  <si>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</si>
  <si>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</si>
  <si>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</si>
  <si>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</si>
  <si>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</si>
  <si>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</si>
  <si>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</si>
  <si>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</si>
  <si>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</si>
  <si>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</si>
  <si>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</si>
  <si>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</si>
  <si>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</si>
  <si>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</si>
  <si>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</si>
  <si>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</si>
  <si>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</si>
  <si>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</si>
  <si>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</si>
  <si>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</si>
  <si>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</si>
  <si>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</si>
  <si>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</si>
  <si>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</si>
  <si>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</si>
  <si>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</si>
  <si>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</si>
  <si>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</si>
  <si>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</si>
  <si>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</si>
  <si>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</si>
  <si>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</si>
  <si>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</si>
  <si>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</si>
  <si>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</si>
  <si>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</si>
  <si>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</si>
  <si>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</si>
  <si>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</si>
  <si>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</si>
  <si>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</si>
  <si>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</si>
  <si>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</si>
  <si>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</si>
  <si>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</si>
  <si>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</si>
  <si>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</si>
  <si>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</si>
  <si>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</si>
  <si>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</si>
  <si>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</si>
  <si>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</si>
  <si>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</si>
  <si>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</si>
  <si>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</si>
  <si>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</si>
  <si>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</si>
  <si>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</si>
  <si>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</si>
  <si>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</si>
  <si>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</si>
  <si>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</si>
  <si>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</si>
  <si>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</si>
  <si>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</si>
  <si>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</si>
  <si>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</si>
  <si>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</si>
  <si>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</si>
  <si>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</si>
  <si>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</si>
  <si>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</si>
  <si>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</si>
  <si>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</si>
  <si>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</si>
  <si>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</si>
  <si>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</si>
  <si>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</si>
  <si>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</si>
  <si>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</si>
  <si>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</si>
  <si>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</si>
  <si>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</si>
  <si>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</si>
  <si>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</si>
  <si>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</si>
  <si>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</si>
  <si>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</si>
  <si>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</si>
  <si>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</si>
  <si>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</si>
  <si>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</si>
  <si>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</si>
  <si>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</si>
  <si>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</si>
  <si>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</si>
  <si>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</si>
  <si>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</si>
  <si>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</si>
  <si>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</si>
  <si>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</si>
  <si>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</si>
  <si>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</si>
  <si>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</si>
  <si>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</si>
  <si>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</si>
  <si>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</si>
  <si>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</si>
  <si>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</si>
  <si>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</si>
  <si>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</si>
  <si>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</si>
  <si>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</si>
  <si>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</si>
  <si>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</si>
  <si>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</si>
  <si>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</si>
  <si>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</si>
  <si>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</si>
  <si>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</si>
  <si>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</si>
  <si>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</si>
  <si>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</si>
  <si>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</si>
  <si>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</si>
  <si>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</si>
  <si>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</si>
  <si>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</si>
  <si>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</si>
  <si>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</si>
  <si>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</si>
  <si>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</si>
  <si>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</si>
  <si>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</si>
  <si>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</si>
  <si>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</si>
  <si>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</si>
  <si>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</si>
  <si>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</si>
  <si>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</si>
  <si>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</si>
  <si>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</si>
  <si>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</si>
  <si>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</si>
  <si>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</si>
  <si>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</si>
  <si>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</si>
  <si>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</si>
  <si>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</si>
  <si>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</si>
  <si>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</si>
  <si>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</si>
  <si>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</si>
  <si>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</si>
  <si>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</si>
  <si>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</si>
  <si>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</si>
  <si>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</si>
  <si>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</si>
  <si>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</si>
  <si>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</si>
  <si>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</si>
  <si>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</si>
  <si>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</si>
  <si>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</si>
  <si>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</si>
  <si>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</si>
  <si>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</si>
  <si>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</si>
  <si>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</si>
  <si>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</si>
  <si>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</si>
  <si>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</si>
  <si>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</si>
  <si>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</si>
  <si>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</si>
  <si>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</si>
  <si>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</si>
  <si>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</si>
  <si>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</si>
  <si>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</si>
  <si>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</si>
  <si>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</si>
  <si>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</si>
  <si>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</si>
  <si>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</si>
  <si>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</si>
  <si>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</si>
  <si>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</si>
  <si>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</si>
  <si>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</si>
  <si>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</si>
  <si>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</si>
  <si>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</si>
  <si>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</si>
  <si>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</si>
  <si>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</si>
  <si>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</si>
  <si>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</si>
  <si>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</si>
  <si>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</si>
  <si>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</si>
  <si>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</si>
  <si>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</si>
  <si>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</si>
  <si>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</si>
  <si>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</si>
  <si>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</si>
  <si>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</si>
  <si>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</si>
  <si>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</si>
  <si>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</si>
  <si>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</si>
  <si>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</si>
  <si>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</si>
  <si>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</si>
  <si>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</si>
  <si>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</si>
  <si>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</si>
  <si>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</si>
  <si>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</si>
  <si>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</si>
  <si>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</si>
  <si>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</si>
  <si>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</si>
  <si>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</si>
  <si>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</si>
  <si>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</si>
  <si>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</si>
  <si>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</si>
  <si>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</si>
  <si>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</si>
  <si>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</si>
  <si>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</si>
  <si>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</si>
  <si>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</si>
  <si>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</si>
  <si>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</si>
  <si>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</si>
  <si>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</si>
  <si>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</si>
  <si>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</si>
  <si>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</si>
  <si>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</si>
  <si>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</si>
  <si>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</si>
  <si>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</si>
  <si>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</si>
  <si>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</si>
  <si>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</si>
  <si>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</si>
  <si>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</si>
  <si>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</si>
  <si>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</si>
  <si>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</si>
  <si>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</si>
  <si>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</si>
  <si>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</si>
  <si>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</si>
  <si>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</si>
  <si>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</si>
  <si>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</si>
  <si>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</si>
  <si>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</si>
  <si>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</si>
  <si>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</si>
  <si>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</si>
  <si>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</si>
  <si>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</si>
  <si>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</si>
  <si>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</si>
  <si>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</si>
  <si>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</si>
  <si>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</si>
  <si>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</si>
  <si>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</si>
  <si>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</si>
  <si>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</si>
  <si>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</si>
  <si>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</si>
  <si>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</si>
  <si>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</si>
  <si>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</si>
  <si>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</si>
  <si>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</si>
  <si>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</si>
  <si>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</si>
  <si>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</si>
  <si>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</si>
  <si>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</si>
  <si>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</si>
  <si>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</si>
  <si>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</si>
  <si>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</si>
  <si>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</si>
  <si>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</si>
  <si>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</si>
  <si>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</si>
  <si>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</si>
  <si>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</si>
  <si>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</si>
  <si>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</si>
  <si>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</si>
  <si>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</si>
  <si>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</si>
  <si>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</si>
  <si>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</si>
  <si>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</si>
  <si>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</si>
  <si>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</si>
  <si>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</si>
  <si>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</si>
  <si>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</si>
  <si>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</si>
  <si>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</si>
  <si>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</si>
  <si>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</si>
  <si>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</si>
  <si>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</si>
  <si>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</si>
  <si>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</si>
  <si>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</si>
  <si>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</si>
  <si>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</si>
  <si>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</si>
  <si>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</si>
  <si>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</si>
  <si>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</si>
  <si>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</si>
  <si>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</si>
  <si>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</si>
  <si>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</si>
  <si>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</si>
  <si>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</si>
  <si>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</si>
  <si>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</si>
  <si>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</si>
  <si>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</si>
  <si>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</si>
  <si>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</si>
  <si>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</si>
  <si>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</si>
  <si>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</si>
  <si>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</si>
  <si>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</si>
  <si>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</si>
  <si>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</si>
  <si>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</si>
  <si>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</si>
  <si>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</si>
  <si>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</si>
  <si>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</si>
  <si>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</si>
  <si>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</si>
  <si>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</si>
  <si>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</si>
  <si>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</si>
  <si>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</si>
  <si>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</si>
  <si>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</si>
  <si>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</si>
  <si>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</si>
  <si>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</si>
  <si>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</si>
  <si>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</si>
  <si>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</si>
  <si>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</si>
  <si>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</si>
  <si>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</si>
  <si>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</si>
  <si>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</si>
  <si>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</si>
  <si>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</si>
  <si>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</si>
  <si>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</si>
  <si>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</si>
  <si>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</si>
  <si>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</si>
  <si>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</si>
  <si>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</si>
  <si>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</si>
  <si>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</si>
  <si>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</si>
  <si>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</si>
  <si>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</si>
  <si>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</si>
  <si>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</si>
  <si>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</si>
  <si>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</si>
  <si>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</si>
  <si>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</si>
  <si>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</si>
  <si>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</si>
  <si>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</si>
  <si>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</si>
  <si>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</si>
  <si>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</si>
  <si>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</si>
  <si>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</si>
  <si>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</si>
  <si>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</si>
  <si>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</si>
  <si>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</si>
  <si>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</si>
  <si>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</si>
  <si>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</si>
  <si>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</si>
  <si>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</si>
  <si>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</si>
  <si>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</si>
  <si>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</si>
  <si>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</si>
  <si>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</si>
  <si>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</si>
  <si>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</si>
  <si>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</si>
  <si>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</si>
  <si>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</si>
  <si>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</si>
  <si>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</si>
  <si>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</si>
  <si>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</si>
  <si>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</si>
  <si>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</si>
  <si>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</si>
  <si>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</si>
  <si>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</si>
  <si>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</si>
  <si>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</si>
  <si>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</si>
  <si>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</si>
  <si>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</si>
  <si>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</si>
  <si>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</si>
  <si>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</si>
  <si>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</si>
  <si>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</si>
  <si>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</si>
  <si>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</si>
  <si>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</si>
  <si>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</si>
  <si>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</si>
  <si>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</si>
  <si>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</si>
  <si>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</si>
  <si>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</si>
  <si>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</si>
  <si>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</si>
  <si>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</si>
  <si>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</si>
  <si>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</si>
  <si>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</si>
  <si>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</si>
  <si>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</si>
  <si>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</si>
  <si>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</si>
  <si>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</si>
  <si>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</si>
  <si>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</si>
  <si>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</si>
  <si>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</si>
  <si>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</si>
  <si>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</si>
  <si>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</si>
  <si>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</si>
  <si>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</si>
  <si>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</si>
  <si>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</si>
  <si>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</si>
  <si>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</si>
  <si>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</si>
  <si>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</si>
  <si>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</si>
  <si>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</si>
  <si>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</si>
  <si>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</si>
  <si>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</si>
  <si>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</si>
  <si>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</si>
  <si>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</si>
  <si>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</si>
  <si>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</si>
  <si>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</si>
  <si>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</si>
  <si>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</si>
  <si>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</si>
  <si>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</si>
  <si>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</si>
  <si>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</si>
  <si>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</si>
  <si>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</si>
  <si>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</si>
  <si>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</si>
  <si>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</si>
  <si>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</si>
  <si>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</si>
  <si>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</si>
  <si>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</si>
  <si>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</si>
  <si>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</si>
  <si>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</si>
  <si>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</si>
  <si>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</si>
  <si>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</si>
  <si>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</si>
  <si>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</si>
  <si>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</si>
  <si>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</si>
  <si>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</si>
  <si>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</si>
  <si>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</si>
  <si>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</si>
  <si>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</si>
  <si>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</si>
  <si>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</si>
  <si>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</si>
  <si>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</si>
  <si>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</si>
  <si>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</si>
  <si>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</si>
  <si>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</si>
  <si>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</si>
  <si>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</si>
  <si>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</si>
  <si>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</si>
  <si>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</si>
  <si>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</si>
  <si>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</si>
  <si>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</si>
  <si>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</si>
  <si>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</si>
  <si>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</si>
  <si>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</si>
  <si>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</si>
  <si>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</si>
  <si>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</si>
  <si>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</si>
  <si>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</si>
  <si>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</si>
  <si>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</si>
  <si>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</si>
  <si>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</si>
  <si>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</si>
  <si>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</si>
  <si>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</si>
  <si>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</si>
  <si>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</si>
  <si>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</si>
  <si>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</si>
  <si>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</si>
  <si>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</si>
  <si>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</si>
  <si>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</si>
  <si>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</si>
  <si>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</si>
  <si>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</si>
  <si>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</si>
  <si>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</si>
  <si>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</si>
  <si>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</si>
  <si>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</si>
  <si>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</si>
  <si>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</si>
  <si>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</si>
  <si>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</si>
  <si>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</si>
  <si>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</si>
  <si>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</si>
  <si>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</si>
  <si>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</si>
  <si>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</si>
  <si>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</si>
  <si>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</si>
  <si>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</si>
  <si>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</si>
  <si>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</si>
  <si>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</si>
  <si>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</si>
  <si>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</si>
  <si>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</si>
  <si>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</si>
  <si>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</si>
  <si>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</si>
  <si>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</si>
  <si>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</si>
  <si>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</si>
  <si>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</si>
  <si>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</si>
  <si>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</si>
  <si>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</si>
  <si>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</si>
  <si>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</si>
  <si>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</si>
  <si>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</si>
  <si>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</si>
  <si>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</si>
  <si>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</si>
  <si>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</si>
  <si>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</si>
  <si>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</si>
  <si>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</si>
  <si>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</si>
  <si>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</si>
  <si>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</si>
  <si>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</si>
  <si>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</si>
  <si>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</si>
  <si>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</si>
  <si>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</si>
  <si>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</si>
  <si>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</si>
  <si>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</si>
  <si>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</si>
  <si>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</si>
  <si>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</si>
  <si>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</si>
  <si>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</si>
  <si>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</si>
  <si>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</si>
  <si>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</si>
  <si>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</si>
  <si>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</si>
  <si>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</si>
  <si>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</si>
  <si>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</si>
  <si>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</si>
  <si>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</si>
  <si>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</si>
  <si>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</si>
  <si>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</si>
  <si>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</si>
  <si>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</si>
  <si>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</si>
  <si>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</si>
  <si>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</si>
  <si>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</si>
  <si>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</si>
  <si>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</si>
  <si>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</si>
  <si>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</si>
  <si>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</si>
  <si>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</si>
  <si>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</si>
  <si>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</si>
  <si>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</si>
  <si>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</si>
  <si>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</si>
  <si>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</si>
  <si>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</si>
  <si>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</si>
  <si>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</si>
  <si>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</si>
  <si>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</si>
  <si>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</si>
  <si>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</si>
  <si>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</si>
  <si>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</si>
  <si>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</si>
  <si>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</si>
  <si>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</si>
  <si>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</si>
  <si>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</si>
  <si>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</si>
  <si>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</si>
  <si>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</si>
  <si>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</si>
  <si>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</si>
  <si>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</si>
  <si>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</si>
  <si>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</si>
  <si>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</si>
  <si>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</si>
  <si>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</si>
  <si>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</si>
  <si>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</si>
  <si>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</si>
  <si>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</si>
  <si>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</si>
  <si>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</si>
  <si>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</si>
  <si>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</si>
  <si>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</si>
  <si>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</si>
  <si>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</si>
  <si>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</si>
  <si>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</si>
  <si>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</si>
  <si>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</si>
  <si>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</si>
  <si>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</si>
  <si>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</si>
  <si>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</si>
  <si>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</si>
  <si>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</si>
  <si>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</si>
  <si>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</si>
  <si>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</si>
  <si>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</si>
  <si>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</si>
  <si>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</si>
  <si>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</si>
  <si>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</si>
  <si>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</si>
  <si>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</si>
  <si>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</si>
  <si>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</si>
  <si>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</si>
  <si>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</si>
  <si>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</si>
  <si>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</si>
  <si>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</si>
  <si>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</si>
  <si>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</si>
  <si>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</si>
  <si>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</si>
  <si>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</si>
  <si>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</si>
  <si>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</si>
  <si>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</si>
  <si>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</si>
  <si>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</si>
  <si>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</si>
  <si>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</si>
  <si>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</si>
  <si>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</si>
  <si>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</si>
  <si>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</si>
  <si>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</si>
  <si>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</si>
  <si>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</si>
  <si>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</si>
  <si>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</si>
  <si>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</si>
  <si>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</si>
  <si>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</si>
  <si>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</si>
  <si>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</si>
  <si>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</si>
  <si>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</si>
  <si>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</si>
  <si>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</si>
  <si>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</si>
  <si>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</si>
  <si>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</si>
  <si>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</si>
  <si>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</si>
  <si>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</si>
  <si>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</si>
  <si>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</si>
  <si>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</si>
  <si>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</si>
  <si>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</si>
  <si>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</si>
  <si>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</si>
  <si>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</si>
  <si>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</si>
  <si>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</si>
  <si>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</si>
  <si>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</si>
  <si>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</si>
  <si>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</si>
  <si>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</si>
  <si>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</si>
  <si>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</si>
  <si>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</si>
  <si>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</si>
  <si>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</si>
  <si>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</si>
  <si>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</si>
  <si>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</si>
  <si>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</si>
  <si>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</si>
  <si>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</si>
  <si>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</si>
  <si>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</si>
  <si>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</si>
  <si>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</si>
  <si>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</si>
  <si>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</si>
  <si>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</si>
  <si>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</si>
  <si>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</si>
  <si>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</si>
  <si>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</si>
  <si>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</si>
  <si>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</si>
  <si>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</si>
  <si>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</si>
  <si>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</si>
  <si>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</si>
  <si>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</si>
  <si>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</si>
  <si>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</si>
  <si>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</si>
  <si>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</si>
  <si>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</si>
  <si>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</si>
  <si>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</si>
  <si>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</si>
  <si>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</si>
  <si>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</si>
  <si>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</si>
  <si>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</si>
  <si>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</si>
  <si>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</si>
  <si>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</si>
  <si>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</si>
  <si>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</si>
  <si>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</si>
  <si>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</si>
  <si>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</si>
  <si>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</si>
  <si>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</si>
  <si>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</si>
  <si>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</si>
  <si>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</si>
  <si>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</si>
  <si>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</si>
  <si>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</si>
  <si>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</si>
  <si>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</si>
  <si>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</si>
  <si>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</si>
  <si>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</si>
  <si>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</si>
  <si>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</si>
  <si>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</si>
  <si>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</si>
  <si>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</si>
  <si>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</si>
  <si>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</si>
  <si>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</si>
  <si>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</si>
  <si>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</si>
  <si>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</si>
  <si>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</si>
  <si>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</si>
  <si>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</si>
  <si>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</si>
  <si>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</si>
  <si>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</si>
  <si>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</si>
  <si>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</si>
  <si>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</si>
  <si>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</si>
  <si>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</si>
  <si>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</si>
  <si>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</si>
  <si>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</si>
  <si>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</si>
  <si>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</si>
  <si>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</si>
  <si>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</si>
  <si>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</si>
  <si>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</si>
  <si>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</si>
  <si>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</si>
  <si>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</si>
  <si>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</si>
  <si>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</si>
  <si>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</si>
  <si>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</si>
  <si>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</si>
  <si>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</si>
  <si>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</si>
  <si>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</si>
  <si>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</si>
  <si>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</si>
  <si>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</si>
  <si>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</si>
  <si>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</si>
  <si>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</si>
  <si>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</si>
  <si>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</si>
  <si>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</si>
  <si>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</si>
  <si>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</si>
  <si>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</si>
  <si>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</si>
  <si>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</si>
  <si>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</si>
  <si>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</si>
  <si>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</si>
  <si>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</si>
  <si>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</si>
  <si>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</si>
  <si>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</si>
  <si>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</si>
  <si>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</si>
  <si>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</si>
  <si>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</si>
  <si>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</si>
  <si>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</si>
  <si>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</si>
  <si>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</si>
  <si>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</si>
  <si>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</si>
  <si>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</si>
  <si>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</si>
  <si>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</si>
  <si>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</si>
  <si>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</si>
  <si>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</si>
  <si>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</si>
  <si>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</si>
  <si>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</si>
  <si>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</si>
  <si>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</si>
  <si>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</si>
  <si>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</si>
  <si>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</si>
  <si>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</si>
  <si>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</si>
  <si>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</si>
  <si>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</si>
  <si>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</si>
  <si>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</si>
  <si>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</si>
  <si>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</si>
  <si>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</si>
  <si>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</si>
  <si>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</si>
  <si>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</si>
  <si>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</si>
  <si>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</si>
  <si>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</si>
  <si>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</si>
  <si>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</si>
  <si>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</si>
  <si>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</si>
  <si>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</si>
  <si>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</si>
  <si>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</si>
  <si>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</si>
  <si>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</si>
  <si>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</si>
  <si>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</si>
  <si>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</si>
  <si>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</si>
  <si>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</si>
  <si>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</si>
  <si>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</si>
  <si>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</si>
  <si>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</si>
  <si>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</si>
  <si>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</si>
  <si>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</si>
  <si>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</si>
  <si>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</si>
  <si>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</si>
  <si>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</si>
  <si>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</si>
  <si>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</si>
  <si>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</si>
  <si>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</si>
  <si>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</si>
  <si>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</si>
  <si>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</si>
  <si>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</si>
  <si>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</si>
  <si>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</si>
  <si>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</si>
  <si>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</si>
  <si>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</si>
  <si>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</si>
  <si>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</si>
  <si>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</si>
  <si>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</si>
  <si>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</si>
  <si>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</si>
  <si>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</si>
  <si>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</si>
  <si>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</si>
  <si>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</si>
  <si>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</si>
  <si>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</si>
  <si>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</si>
  <si>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</si>
  <si>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</si>
  <si>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</si>
  <si>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</si>
  <si>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</si>
  <si>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</si>
  <si>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</si>
  <si>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</si>
  <si>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</si>
  <si>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</si>
  <si>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</si>
  <si>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</si>
  <si>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</si>
  <si>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</si>
  <si>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</si>
  <si>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</si>
  <si>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</si>
  <si>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</si>
  <si>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</si>
  <si>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</si>
  <si>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</si>
  <si>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</si>
  <si>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</si>
  <si>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</si>
  <si>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</si>
  <si>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</si>
  <si>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</si>
  <si>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</si>
  <si>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</si>
  <si>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</si>
  <si>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</si>
  <si>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</si>
  <si>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</si>
  <si>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</si>
  <si>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</si>
  <si>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</si>
  <si>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PCM-20251102-00001836</t>
  </si>
  <si>
    <t>60 m</t>
  </si>
  <si>
    <t>PCM-20251102-00001522</t>
  </si>
  <si>
    <t>LTE sector flapping due to loss issue / rectifier modules under arrange</t>
  </si>
  <si>
    <t>PCM-20251102-00001528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</si>
  <si>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</si>
  <si>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</si>
  <si>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</si>
  <si>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</si>
  <si>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</si>
  <si>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</si>
  <si>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PCM-20251102-00001798</t>
  </si>
  <si>
    <t>EM Team on the way ETA: 50 Mins</t>
  </si>
  <si>
    <t>PCM-20251102-00001436</t>
  </si>
  <si>
    <t>minor</t>
  </si>
  <si>
    <t>lte sector down due to rec Module under Arrangment</t>
  </si>
  <si>
    <t>TT-20251102-01582</t>
  </si>
  <si>
    <t>KMS0594</t>
  </si>
  <si>
    <t xml:space="preserve">at site TS </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</si>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</sst>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6" totalsRowShown="0" headerRowDxfId="48" dataDxfId="47" headerRowBorderDxfId="45" tableBorderDxfId="46" totalsRowBorderDxfId="44">
  <autoFilter ref="A1:L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 totalsRowShown="0" headerRowDxfId="15" dataDxfId="14" headerRowBorderDxfId="12" tableBorderDxfId="13">
  <autoFilter ref="A1:L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300.83490243055712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8202</v>
      </c>
      <c r="E3" s="134"/>
      <c r="F3" s="135">
        <v>45963.735972222225</v>
      </c>
      <c r="G3" s="136">
        <f ca="1">IFERROR(NOW()-F3,"")</f>
        <v>4.7356134258734528E-2</v>
      </c>
      <c r="H3" s="135">
        <v>45963.735972222225</v>
      </c>
      <c r="I3" s="133" t="str">
        <f>IFERROR(VLOOKUP(D3,DB!A:F,6,0),"")</f>
        <v>Power Cube</v>
      </c>
      <c r="J3" s="133" t="str">
        <f>IFERROR(VLOOKUP(D3,DB!A:G,7,0),"")</f>
        <v>Good+No BB Design</v>
      </c>
      <c r="K3" s="137" t="s">
        <v>39024</v>
      </c>
      <c r="L3" s="138" t="str">
        <f>IFERROR(VLOOKUP(D3,DB!A:I,9,0),"")</f>
        <v>Latis</v>
      </c>
    </row>
    <row r="4" spans="1:15" ht="15" customHeight="1">
      <c r="A4" s="132"/>
      <c r="B4" s="133" t="str">
        <f>IFERROR(VLOOKUP(D4,DB!A:K,11,0),"")</f>
        <v/>
      </c>
      <c r="C4" s="133"/>
      <c r="D4" s="133"/>
      <c r="E4" s="134"/>
      <c r="F4" s="135"/>
      <c r="G4" s="136">
        <f ca="1">IFERROR(NOW()-F4,"")</f>
        <v>45963.783328356483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45963.783328356483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45963.783328356483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45963.783328356483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45963.783328356483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45963.783328356483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45963.783328356483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45963.783328356483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45963.783328356483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45963.783328356483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45963.783328356483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45963.783328356483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45963.783328356483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45963.783328356483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45963.783328356483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45963.783328356483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45963.783328356483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45963.783328356483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45963.783328356483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45963.783328356483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45963.783328356483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45963.783328356483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45963.783328356483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45963.783328356483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45963.783328356483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45963.783328356483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45963.783328356483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45963.783328356483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45963.783328356483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45963.783328356483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45963.783328356483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45963.783328356483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45963.783328356483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45963.783328356483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45963.783328356483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45963.783328356483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45963.783328356483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45963.783328356483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45963.783328356483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45963.783328356483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45963.783328356483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45963.783328356483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45963.783328356483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45963.783328356483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45963.783328356483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45963.783328356483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45963.783328356483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45963.783328356483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45963.783328356483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45963.783328356483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45963.783328356483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45963.783328356483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45963.783328356483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45963.783328356483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45963.783328356483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45963.783328356483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45963.783328356483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45963.783328356483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45963.783328356483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45963.783328356483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45963.783328356483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45963.783328356483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45963.783328356483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45963.783328356483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45963.783328356483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45963.783328356483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45963.783328356483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45963.783328356483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45963.783328356483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45963.783328356483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45963.783328356483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45963.783328356483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45963.783328356483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45963.783328356483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45963.783328356483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45963.783328356483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45963.783328356483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45963.783328356483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45963.783328356483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45963.783328356483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45963.783328356483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45963.783328356483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45963.783328356483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45963.783328356483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45963.783328356483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45963.783328356483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45963.783328356483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45963.783328356483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45963.783328356483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45963.783328356483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45963.783328356483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45963.783328356483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45963.783328356483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45963.783328356483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45963.783328356483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45963.783328356483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45963.783328356483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45963.783328356483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45963.783328356483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45963.783328356483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45963.783328356483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45963.783328356483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45963.783328356483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45963.783328356483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45963.783328356483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45963.783328356483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45963.783328356483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45963.783328356483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45963.783328356483</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45963.783328356483</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A2426207-8915-4835-B091-F7E823013913}"/>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138.78349039352179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5.0412450231524417</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45963.783328356483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45963.783328356483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45963.783328356483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45963.783328356483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45963.783328356483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45963.783328356483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45963.783328356483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45963.783328356483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45963.783328356483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45963.783328356483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45963.783328356483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45963.783328356483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45963.783328356483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45963.783328356483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45963.783328356483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45963.783328356483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45963.783328356483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45963.783328356483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45963.783328356483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45963.783328356483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45963.783328356483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45963.783328356483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45963.783328356483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45963.783328356483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45963.783328356483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45963.783328356483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45963.783328356483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45963.783328356483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45963.783328356483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45963.783328356483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45963.783328356483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45963.783328356483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45963.783328356483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45963.783328356483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45963.783328356483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45963.783328356483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45963.783328356483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45963.783328356483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45963.783328356483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45963.783328356483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45963.783328356483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45963.783328356483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45963.783328356483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45963.783328356483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45963.783328356483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45963.783328356483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45963.783328356483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45963.783328356483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45963.783328356483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45963.783328356483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45963.783328356483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45963.783328356483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45963.783328356483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45963.783328356483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45963.783328356483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45963.783328356483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45963.783328356483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45963.783328356483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45963.783328356483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45963.783328356483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45963.783328356483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45963.783328356483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45963.783328356483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45963.783328356483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45963.783328356483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45963.783328356483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45963.783328356483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45963.783328356483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45963.783328356483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45963.783328356483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45963.783328356483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45963.783328356483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45963.783328356483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45963.783328356483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45963.783328356483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45963.783328356483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45963.783328356483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45963.783328356483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45963.783328356483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45963.783328356483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45963.783328356483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45963.783328356483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45963.783328356483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45963.783328356483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45963.783328356483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45963.783328356483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45963.783328356483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45963.783328356483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45963.783328356483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45963.783328356483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45963.783328356483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45963.783328356483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45963.783328356483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45963.783328356483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45963.783328356483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45963.783328356483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45963.783328356483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45963.783328356483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45963.783328356483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45963.783328356483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45963.783328356483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45963.783328356483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45963.783328356483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45963.783328356483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45963.783328356483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45963.783328356483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45963.783328356483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45963.783328356483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45963.783328356483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45963.783328356483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45963.783328356483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45963.783328356483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45963.783328356483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45963.783328356483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45963.783328356483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45963.783328356483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45963.783328356483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45963.783328356483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45963.783328356483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45963.783328356483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45963.783328356483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45963.783328356483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45963.783328356483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45963.783328356483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45963.783328356483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45963.783328356483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45963.783328356483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45963.783328356483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45963.783328356483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45963.783328356483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45963.783328356483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45963.783328356483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45963.783328356483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45963.783328356483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45963.783328356483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45963.783328356483</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45963.783328356483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45963.783328356483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45963.783328356483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45963.783328356483</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45963.783328356483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45963.783328356483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45963.783328356483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45963.783328356483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45963.783328356483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45963.783328356483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45963.783328356483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45963.783328356483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45963.783328356483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45963.783328356483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45963.783328356483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45963.783328356483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45963.783328356483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45963.783328356483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45963.783328356483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45963.783328356483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45963.783328356483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45963.783328356483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45963.783328356483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45963.783328356483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45963.783328356483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45963.783328356483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45963.783328356483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45963.783328356483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45963.783328356483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45963.783328356483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45963.783328356483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45963.783328356483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45963.783328356483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45963.783328356483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45963.783328356483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45963.783328356483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45963.783328356483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45963.783328356483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45963.783328356483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45963.783328356483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45963.783328356483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45963.783328356483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45963.783328356483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45963.783328356483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45963.783328356483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45963.783328356483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45963.783328356483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45963.783328356483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45963.783328356483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45963.783328356483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45963.783328356483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45963.783328356483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45963.783328356483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45963.783328356483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45963.783328356483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45963.783328356483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45963.783328356483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45963.783328356483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45963.783328356483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45963.783328356483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45963.783328356483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45963.783328356483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45963.783328356483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45963.783328356483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45963.783328356483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45963.783328356483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45963.783328356483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45963.783328356483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45963.783328356483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45963.783328356483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45963.783328356483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45963.783328356483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45963.783328356483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45963.783328356483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45963.783328356483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45963.783328356483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45963.783328356483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45963.783328356483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45963.783328356483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45963.783328356483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45963.783328356483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45963.783328356483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45963.783328356483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45963.783328356483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45963.783328356483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45963.783328356483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45963.783328356483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45963.783328356483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45963.783328356483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45963.783328356483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45963.783328356483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45963.783328356483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45963.783328356483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45963.783328356483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45963.783328356483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45963.783328356483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45963.783328356483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45963.783328356483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45963.783328356483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45963.783328356483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45963.783328356483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45963.783328356483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45963.783328356483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45963.783328356483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45963.783328356483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45963.783328356483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45963.783328356483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45963.783328356483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45963.783328356483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45963.783328356483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45963.783328356483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45963.783328356483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45963.783328356483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45963.783328356483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45963.783328356483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45963.783328356483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45963.783328356483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45963.783328356483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45963.783328356483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45963.783328356483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45963.783328356483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45963.783328356483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45963.783328356483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45963.783328356483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45963.783328356483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45963.783328356483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45963.783328356483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45963.783328356483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45963.783328356483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45963.783328356483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45963.783328356483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45963.783328356483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45963.783328356483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45963.783328356483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45963.783328356483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45963.783328356483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45963.783328356483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45963.783328356483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45963.783328356483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45963.783328356483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45963.783328356483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45963.783328356483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45963.783328356483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45963.783328356483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45963.783328356483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45963.783328356483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45963.783328356483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45963.783328356483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45963.783328356483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45963.783328356483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45963.783328356483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45963.783328356483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45963.783328356483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45963.783328356483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45963.783328356483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45963.783328356483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45963.783328356483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45963.783328356483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45963.783328356483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45963.783328356483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45963.783328356483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45963.783328356483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45963.783328356483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45963.783328356483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45963.783328356483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45963.783328356483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45963.783328356483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45963.783328356483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45963.783328356483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45963.783328356483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45963.783328356483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45963.783328356483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45963.783328356483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45963.783328356483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45963.783328356483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45963.783328356483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45963.783328356483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45963.783328356483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45963.783328356483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45963.783328356483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45963.783328356483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45963.783328356483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45963.783328356483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45963.783328356483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45963.783328356483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45963.783328356483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45963.783328356483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45963.783328356483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45963.783328356483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45963.783328356483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45963.783328356483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45963.783328356483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45963.783328356483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45963.783328356483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45963.783328356483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45963.783328356483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45963.783328356483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45963.783328356483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45963.783328356483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45963.783328356483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45963.783328356483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45963.783328356483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45963.783328356483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45963.783328356483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45963.783328356483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45963.783328356483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45963.783328356483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45963.783328356483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45963.783328356483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45963.783328356483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45963.783328356483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45963.783328356483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45963.783328356483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45963.783328356483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45963.783328356483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45963.783328356483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45963.783328356483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45963.783328356483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45963.783328356483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45963.783328356483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45963.783328356483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45963.783328356483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45963.783328356483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45963.783328356483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45963.783328356483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45963.783328356483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45963.783328356483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45963.783328356483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45963.783328356483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45963.783328356483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45963.783328356483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45963.783328356483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45963.783328356483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45963.783328356483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45963.783328356483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45963.783328356483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45963.783328356483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45963.783328356483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45963.783328356483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45963.783328356483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45963.783328356483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45963.783328356483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45963.783328356483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45963.783328356483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45963.783328356483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45963.783328356483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45963.783328356483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45963.783328356483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45963.783328356483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45963.783328356483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45963.783328356483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45963.783328356483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45963.783328356483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45963.783328356483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45963.783328356483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45963.783328356483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45963.783328356483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45963.783328356483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45963.783328356483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45963.783328356483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45963.783328356483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45963.783328356483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45963.783328356483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45963.783328356483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45963.783328356483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45963.783328356483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45963.783328356483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45963.783328356483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45963.783328356483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45963.783328356483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45963.783328356483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45963.783328356483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45963.783328356483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45963.783328356483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45963.783328356483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45963.783328356483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45963.783328356483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45963.783328356483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45963.783328356483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45963.783328356483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45963.783328356483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45963.783328356483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45963.783328356483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45963.783328356483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45963.783328356483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45963.783328356483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45963.783328356483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45963.783328356483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45963.783328356483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45963.783328356483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45963.783328356483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45963.783328356483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45963.783328356483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45963.783328356483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45963.783328356483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45963.783328356483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45963.783328356483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45963.783328356483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45963.783328356483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45963.783328356483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45963.783328356483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45963.783328356483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45963.783328356483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45963.783328356483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45963.783328356483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45963.783328356483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45963.783328356483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45963.783328356483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45963.783328356483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45963.783328356483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45963.783328356483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45963.783328356483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45963.783328356483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45963.783328356483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45963.783328356483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45963.783328356483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45963.783328356483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45963.783328356483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45963.783328356483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45963.783328356483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45963.783328356483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45963.783328356483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45963.783328356483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45963.783328356483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45963.783328356483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45963.783328356483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45963.783328356483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45963.783328356483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45963.783328356483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45963.783328356483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45963.783328356483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45963.783328356483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45963.783328356483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45963.783328356483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45963.783328356483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45963.783328356483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45963.783328356483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45963.783328356483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45963.783328356483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45963.783328356483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45963.783328356483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45963.783328356483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45963.783328356483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45963.783328356483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45963.783328356483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45963.783328356483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45963.783328356483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45963.783328356483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45963.783328356483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45963.783328356483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45963.783328356483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45963.783328356483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45963.783328356483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45963.783328356483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45963.783328356483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45963.783328356483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45963.783328356483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45963.783328356483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45963.783328356483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45963.783328356483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45963.783328356483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45963.783328356483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45963.783328356483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45963.783328356483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45963.783328356483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45963.783328356483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45963.783328356483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45963.783328356483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45963.783328356483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45963.783328356483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45963.783328356483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45963.783328356483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45963.783328356483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45963.783328356483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45963.783328356483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45963.783328356483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45963.783328356483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45963.783328356483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45963.783328356483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45963.783328356483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45963.783328356483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45963.783328356483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45963.783328356483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45963.783328356483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45963.783328356483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45963.783328356483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45963.783328356483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45963.783328356483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45963.783328356483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45963.783328356483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45963.783328356483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45963.783328356483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45963.783328356483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45963.783328356483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45963.783328356483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45963.783328356483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45963.783328356483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45963.783328356483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45963.783328356483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45963.783328356483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45963.783328356483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45963.783328356483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45963.783328356483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45963.783328356483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45963.783328356483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45963.783328356483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45963.783328356483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45963.783328356483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45963.783328356483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45963.783328356483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45963.783328356483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45963.783328356483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45963.783328356483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45963.783328356483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45963.783328356483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45963.783328356483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45963.783328356483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45963.783328356483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45963.783328356483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45963.783328356483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45963.783328356483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45963.783328356483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45963.783328356483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45963.783328356483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45963.783328356483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45963.783328356483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45963.783328356483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45963.783328356483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45963.783328356483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45963.783328356483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45963.783328356483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45963.783328356483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45963.783328356483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45963.783328356483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45963.783328356483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45963.783328356483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45963.783328356483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45963.783328356483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45963.783328356483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45963.783328356483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45963.783328356483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45963.783328356483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45963.783328356483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45963.783328356483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45963.783328356483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45963.783328356483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45963.783328356483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45963.783328356483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45963.783328356483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45963.783328356483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45963.783328356483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45963.783328356483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45963.783328356483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45963.783328356483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45963.783328356483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45963.783328356483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45963.783328356483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45963.783328356483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45963.783328356483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45963.783328356483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45963.783328356483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45963.783328356483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45963.783328356483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45963.783328356483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45963.783328356483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45963.783328356483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45963.783328356483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45963.783328356483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45963.783328356483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45963.783328356483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45963.783328356483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45963.783328356483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45963.783328356483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45963.783328356483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45963.783328356483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45963.783328356483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45963.783328356483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45963.783328356483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45963.783328356483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45963.783328356483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45963.783328356483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45963.783328356483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45963.783328356483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45963.783328356483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45963.783328356483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45963.783328356483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45963.783328356483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45963.783328356483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45963.783328356483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45963.783328356483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45963.783328356483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45963.783328356483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45963.783328356483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45963.783328356483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45963.783328356483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45963.783328356483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45963.783328356483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45963.783328356483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45963.783328356483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45963.783328356483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45963.783328356483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45963.783328356483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45963.783328356483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45963.783328356483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45963.783328356483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45963.783328356483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45963.783328356483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45963.783328356483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45963.783328356483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45963.783328356483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45963.783328356483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45963.783328356483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45963.783328356483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45963.783328356483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45963.783328356483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45963.783328356483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45963.783328356483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45963.783328356483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45963.783328356483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45963.783328356483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45963.783328356483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45963.783328356483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45963.783328356483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45963.783328356483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45963.783328356483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45963.783328356483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45963.783328356483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45963.783328356483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45963.783328356483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45963.783328356483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45963.783328356483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45963.783328356483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45963.783328356483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45963.783328356483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45963.783328356483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45963.783328356483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45963.783328356483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45963.783328356483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45963.783328356483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45963.783328356483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45963.783328356483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45963.783328356483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45963.783328356483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45963.783328356483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45963.783328356483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45963.783328356483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45963.783328356483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45963.783328356483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45963.783328356483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45963.783328356483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45963.783328356483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45963.783328356483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45963.783328356483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45963.783328356483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45963.783328356483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45963.783328356483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45963.783328356483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45963.783328356483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45963.783328356483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45963.783328356483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45963.783328356483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45963.783328356483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45963.783328356483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45963.783328356483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45963.783328356483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45963.783328356483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45963.783328356483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45963.783328356483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45963.783328356483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45963.783328356483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45963.783328356483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45963.783328356483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45963.783328356483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45963.783328356483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45963.783328356483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45963.783328356483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45963.783328356483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45963.783328356483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45963.783328356483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45963.783328356483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45963.783328356483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45963.783328356483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45963.783328356483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45963.783328356483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45963.783328356483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45963.783328356483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45963.783328356483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45963.783328356483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45963.783328356483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45963.783328356483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45963.783328356483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45963.783328356483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45963.783328356483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45963.783328356483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45963.783328356483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45963.783328356483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45963.783328356483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45963.783328356483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45963.783328356483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45963.783328356483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45963.783328356483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45963.783328356483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45963.783328356483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45963.783328356483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45963.783328356483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45963.783328356483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45963.783328356483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45963.783328356483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45963.783328356483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45963.783328356483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45963.783328356483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45963.783328356483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45963.783328356483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45963.783328356483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45963.783328356483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45963.783328356483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45963.783328356483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45963.783328356483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45963.783328356483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45963.783328356483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45963.783328356483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45963.783328356483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45963.783328356483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45963.783328356483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45963.783328356483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45963.783328356483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45963.783328356483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45963.783328356483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45963.783328356483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45963.783328356483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45963.783328356483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45963.783328356483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45963.783328356483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45963.783328356483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45963.783328356483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45963.783328356483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45963.783328356483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45963.783328356483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45963.783328356483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45963.783328356483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45963.783328356483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45963.783328356483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45963.783328356483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45963.783328356483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45963.783328356483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45963.783328356483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45963.783328356483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45963.783328356483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45963.783328356483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45963.783328356483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45963.783328356483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45963.783328356483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45963.783328356483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45963.783328356483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45963.783328356483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45963.783328356483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45963.783328356483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45963.783328356483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45963.783328356483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45963.783328356483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45963.783328356483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45963.783328356483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45963.783328356483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45963.783328356483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45963.783328356483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45963.783328356483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45963.783328356483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45963.783328356483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45963.783328356483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45963.783328356483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45963.783328356483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45963.783328356483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45963.783328356483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45963.783328356483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45963.783328356483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45963.783328356483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45963.783328356483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45963.783328356483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45963.783328356483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45963.783328356483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45963.783328356483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45963.783328356483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45963.783328356483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45963.783328356483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45963.783328356483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45963.783328356483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45963.783328356483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45963.783328356483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45963.783328356483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45963.783328356483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45963.783328356483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45963.783328356483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45963.783328356483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45963.783328356483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45963.783328356483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45963.783328356483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45963.783328356483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45963.783328356483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45963.783328356483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45963.783328356483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45963.783328356483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45963.783328356483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45963.783328356483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45963.783328356483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45963.783328356483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45963.783328356483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45963.783328356483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45963.783328356483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45963.783328356483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45963.783328356483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45963.783328356483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45963.783328356483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45963.783328356483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45963.783328356483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45963.783328356483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45963.783328356483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45963.783328356483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45963.783328356483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45963.783328356483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45963.783328356483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45963.783328356483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45963.783328356483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45963.783328356483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45963.783328356483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45963.783328356483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45963.783328356483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45963.783328356483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45963.783328356483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45963.783328356483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45963.783328356483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45963.783328356483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45963.783328356483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45963.783328356483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45963.783328356483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45963.783328356483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45963.783328356483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45963.783328356483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45963.783328356483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45963.783328356483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45963.783328356483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45963.783328356483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45963.783328356483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45963.783328356483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45963.783328356483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45963.783328356483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45963.783328356483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45963.783328356483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45963.783328356483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45963.783328356483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45963.783328356483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45963.783328356483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45963.783328356483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45963.783328356483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45963.783328356483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45963.783328356483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45963.783328356483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45963.783328356483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45963.783328356483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45963.783328356483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45963.783328356483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45963.783328356483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45963.783328356483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45963.783328356483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45963.783328356483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45963.783328356483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45963.783328356483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45963.783328356483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45963.783328356483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45963.783328356483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45963.783328356483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45963.783328356483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45963.783328356483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45963.783328356483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45963.783328356483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45963.783328356483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45963.783328356483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45963.783328356483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45963.783328356483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45963.783328356483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45963.783328356483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45963.783328356483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45963.783328356483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45963.783328356483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45963.783328356483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45963.783328356483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45963.783328356483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45963.783328356483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45963.783328356483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45963.783328356483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45963.783328356483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45963.783328356483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45963.783328356483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45963.783328356483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45963.783328356483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45963.783328356483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45963.783328356483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45963.783328356483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45963.783328356483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45963.783328356483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45963.783328356483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45963.783328356483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45963.783328356483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45963.783328356483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45963.783328356483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45963.783328356483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45963.783328356483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45963.783328356483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45963.783328356483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45963.783328356483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45963.783328356483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45963.783328356483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45963.783328356483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45963.783328356483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45963.783328356483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45963.783328356483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45963.783328356483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45963.783328356483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45963.783328356483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45963.783328356483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45963.783328356483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45963.783328356483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45963.783328356483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45963.783328356483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45963.783328356483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45963.783328356483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45963.783328356483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45963.783328356483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45963.783328356483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45963.783328356483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45963.783328356483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45963.783328356483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45963.783328356483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45963.783328356483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45963.783328356483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45963.783328356483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45963.783328356483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45963.783328356483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45963.783328356483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45963.783328356483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45963.783328356483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45963.783328356483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45963.783328356483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45963.783328356483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45963.783328356483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45963.783328356483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45963.783328356483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45963.783328356483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45963.783328356483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45963.783328356483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45963.783328356483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45963.783328356483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45963.783328356483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45963.783328356483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45963.783328356483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45963.783328356483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45963.783328356483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45963.783328356483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45963.783328356483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45963.783328356483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45963.783328356483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45963.783328356483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45963.783328356483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45963.783328356483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45963.783328356483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45963.783328356483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45963.783328356483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45963.783328356483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45963.783328356483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45963.783328356483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45963.783328356483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45963.783328356483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45963.783328356483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45963.783328356483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45963.783328356483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45963.783328356483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45963.783328356483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45963.783328356483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45963.783328356483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45963.783328356483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45963.783328356483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45963.783328356483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45963.783328356483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45963.783328356483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45963.783328356483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45963.783328356483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45963.783328356483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45963.783328356483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45963.783328356483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45963.783328356483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45963.783328356483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45963.783328356483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45963.783328356483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45963.783328356483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45963.783328356483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45963.783328356483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45963.783328356483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45963.783328356483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45963.783328356483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45963.783328356483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45963.783328356483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45963.783328356483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45963.783328356483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45963.783328356483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45963.783328356483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45963.783328356483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45963.783328356483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45963.783328356483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45963.783328356483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45963.783328356483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45963.783328356483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45963.783328356483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45963.783328356483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45963.783328356483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45963.783328356483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45963.783328356483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45963.783328356483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45963.783328356483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45963.783328356483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45963.783328356483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45963.783328356483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45963.783328356483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45963.783328356483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45963.783328356483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45963.783328356483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45963.783328356483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45963.783328356483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45963.783328356483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45963.783328356483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45963.783328356483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45963.783328356483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45963.783328356483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45963.783328356483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45963.783328356483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45963.783328356483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45963.783328356483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45963.783328356483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45963.783328356483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45963.783328356483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45963.783328356483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45963.783328356483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45963.783328356483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45963.783328356483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45963.783328356483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45963.783328356483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45963.783328356483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45963.783328356483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45963.783328356483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45963.783328356483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45963.783328356483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45963.783328356483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45963.783328356483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45963.783328356483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45963.783328356483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45963.783328356483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45963.783328356483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45963.783328356483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45963.783328356483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45963.783328356483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45963.783328356483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45963.783328356483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45963.783328356483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45963.783328356483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45963.783328356483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45963.783328356483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45963.783328356483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45963.783328356483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45963.783328356483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45963.783328356483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45963.783328356483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45963.783328356483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45963.783328356483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45963.783328356483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45963.783328356483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45963.783328356483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45963.783328356483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45963.783328356483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45963.783328356483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45963.783328356483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45963.783328356483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45963.783328356483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45963.783328356483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45963.783328356483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45963.783328356483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45963.783328356483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45963.783328356483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45963.783328356483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45963.783328356483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45963.783328356483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45963.783328356483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45963.783328356483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45963.783328356483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45963.783328356483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45963.783328356483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45963.783328356483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45963.783328356483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45963.783328356483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45963.783328356483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45963.783328356483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45963.783328356483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45963.783328356483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45963.783328356483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45963.783328356483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45963.783328356483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45963.783328356483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45963.783328356483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45963.783328356483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45963.783328356483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45963.783328356483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45963.783328356483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45963.783328356483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45963.783328356483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45963.783328356483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45963.783328356483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45963.783328356483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45963.783328356483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45963.783328356483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45963.783328356483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45963.783328356483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45963.783328356483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45963.783328356483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45963.783328356483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45963.783328356483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45963.783328356483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45963.783328356483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45963.783328356483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45963.783328356483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45963.783328356483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45963.783328356483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45963.783328356483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45963.783328356483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45963.783328356483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45963.783328356483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45963.783328356483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45963.783328356483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45963.783328356483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45963.783328356483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45963.783328356483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45963.783328356483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45963.783328356483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45963.783328356483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45963.783328356483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45963.783328356483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45963.783328356483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45963.783328356483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45963.783328356483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45963.783328356483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45963.783328356483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45963.783328356483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45963.783328356483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45963.783328356483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45963.783328356483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45963.783328356483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45963.783328356483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45963.783328356483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45963.783328356483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45963.783328356483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45963.783328356483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45963.783328356483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45963.783328356483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45963.783328356483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45963.783328356483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45963.783328356483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45963.783328356483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45963.783328356483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45963.783328356483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45963.783328356483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45963.783328356483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45963.783328356483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45963.783328356483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45963.783328356483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45963.783328356483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45963.783328356483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45963.783328356483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45963.783328356483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45963.783328356483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45963.783328356483</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6"/>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260.30261076388706</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3</v>
      </c>
      <c r="D3" s="120" t="s">
        <v>31199</v>
      </c>
      <c r="E3" s="97" t="s">
        <v>39021</v>
      </c>
      <c r="F3" s="122">
        <v>45963.776388888888</v>
      </c>
      <c r="G3" s="123">
        <f ca="1">IFERROR(NOW()-F3,"")</f>
        <v>6.9394675956573337E-3</v>
      </c>
      <c r="H3" s="122">
        <v>45963.742094907408</v>
      </c>
      <c r="I3" s="118" t="str">
        <f>IFERROR(VLOOKUP(D3,DB!A:F,6,0),"")</f>
        <v>SCECO</v>
      </c>
      <c r="J3" s="118" t="str">
        <f>IFERROR(VLOOKUP(D3,DB!A:G,7,0),"")</f>
        <v>Dead</v>
      </c>
      <c r="K3" s="124" t="s">
        <v>39112</v>
      </c>
      <c r="L3" s="120" t="str">
        <f>IFERROR(VLOOKUP(D3,DB!A:I,9,0),"")</f>
        <v>Latis</v>
      </c>
    </row>
    <row r="4" spans="1:16" ht="15" customHeight="1">
      <c r="A4" s="118" t="s">
        <v>39113</v>
      </c>
      <c r="B4" s="118" t="str">
        <f>IFERROR(VLOOKUP(D4,DB!A:K,11,0),"")</f>
        <v>R4</v>
      </c>
      <c r="C4" s="119">
        <v>1</v>
      </c>
      <c r="D4" s="120" t="s">
        <v>29054</v>
      </c>
      <c r="E4" s="97" t="s">
        <v>39021</v>
      </c>
      <c r="F4" s="122">
        <v>45963.6562962963</v>
      </c>
      <c r="G4" s="123">
        <f ca="1">IFERROR(NOW()-F4,"")</f>
        <v>0.12703206018341007</v>
      </c>
      <c r="H4" s="122">
        <v>45963.779872685183</v>
      </c>
      <c r="I4" s="118" t="str">
        <f>IFERROR(VLOOKUP(D4,DB!A:F,6,0),"")</f>
        <v>SCECO</v>
      </c>
      <c r="J4" s="118" t="str">
        <f>IFERROR(VLOOKUP(D4,DB!A:G,7,0),"")</f>
        <v>Dead+Dead</v>
      </c>
      <c r="K4" s="124" t="s">
        <v>39114</v>
      </c>
      <c r="L4" s="120" t="str">
        <f>IFERROR(VLOOKUP(D4,DB!A:I,9,0),"")</f>
        <v>Latis</v>
      </c>
    </row>
    <row r="5" spans="1:16" ht="15" customHeight="1">
      <c r="A5" s="118" t="s">
        <v>39115</v>
      </c>
      <c r="B5" s="118" t="str">
        <f>IFERROR(VLOOKUP(D5,DB!A:K,11,0),"")</f>
        <v>R4</v>
      </c>
      <c r="C5" s="119">
        <v>1</v>
      </c>
      <c r="D5" s="120" t="s">
        <v>34191</v>
      </c>
      <c r="E5" s="97" t="s">
        <v>39021</v>
      </c>
      <c r="F5" s="122">
        <v>45963.657048611109</v>
      </c>
      <c r="G5" s="123">
        <f ca="1">IFERROR(NOW()-F5,"")</f>
        <v>0.1262797453746316</v>
      </c>
      <c r="H5" s="122">
        <v>45963.781805555554</v>
      </c>
      <c r="I5" s="118" t="str">
        <f>IFERROR(VLOOKUP(D5,DB!A:F,6,0),"")</f>
        <v>SCECO</v>
      </c>
      <c r="J5" s="118" t="str">
        <f>IFERROR(VLOOKUP(D5,DB!A:G,7,0),"")</f>
        <v>Dead</v>
      </c>
      <c r="K5" s="124" t="s">
        <v>39114</v>
      </c>
      <c r="L5" s="120" t="str">
        <f>IFERROR(VLOOKUP(D5,DB!A:I,9,0),"")</f>
        <v>Latis</v>
      </c>
    </row>
    <row r="6" spans="1:16" ht="15" customHeight="1">
      <c r="A6" s="118"/>
      <c r="B6" s="118" t="str">
        <f>IFERROR(VLOOKUP(D6,DB!A:K,11,0),"")</f>
        <v/>
      </c>
      <c r="C6" s="119"/>
      <c r="D6" s="120"/>
      <c r="E6" s="97" t="s">
        <v>39021</v>
      </c>
      <c r="F6" s="122"/>
      <c r="G6" s="123">
        <f ca="1">IFERROR(NOW()-F6,"")</f>
        <v>45963.783328356483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45963.783328356483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45963.783328356483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45963.783328356483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45963.783328356483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45963.783328356483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45963.783328356483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45963.783328356483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45963.783328356483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45963.783328356483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45963.783328356483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45963.783328356483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t="s">
        <v>39021</v>
      </c>
      <c r="F18" s="122"/>
      <c r="G18" s="123">
        <f ca="1">IFERROR(NOW()-F18,"")</f>
        <v>45963.783328356483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45963.783328356483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45963.783328356483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45963.783328356483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45963.783328356483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45963.783328356483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45963.783328356483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93"/>
      <c r="E25" s="121"/>
      <c r="F25" s="122"/>
      <c r="G25" s="123">
        <f ca="1">IFERROR(NOW()-F25,"")</f>
        <v>45963.783328356483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45963.783328356483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45963.783328356483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45963.783328356483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45963.783328356483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75"/>
      <c r="E30" s="121"/>
      <c r="F30" s="122"/>
      <c r="G30" s="123">
        <f ca="1">IFERROR(NOW()-F30,"")</f>
        <v>45963.783328356483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45963.783328356483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45963.783328356483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45963.783328356483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45963.783328356483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45963.783328356483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45963.783328356483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45963.783328356483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45963.783328356483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45963.783328356483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45963.783328356483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45963.783328356483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45963.783328356483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45963.783328356483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45963.783328356483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45963.783328356483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45963.783328356483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45963.783328356483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45963.783328356483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45963.783328356483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45963.783328356483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45963.783328356483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45963.783328356483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45963.783328356483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45963.783328356483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45963.783328356483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45963.783328356483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45963.783328356483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45963.783328356483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45963.783328356483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45963.783328356483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45963.783328356483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45963.783328356483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45963.783328356483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45963.783328356483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45963.783328356483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45963.783328356483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45963.783328356483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45963.783328356483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45963.783328356483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45963.783328356483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45963.783328356483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45963.783328356483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45963.783328356483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45963.783328356483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45963.783328356483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45963.783328356483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45963.783328356483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45963.783328356483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45963.783328356483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45963.783328356483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45963.783328356483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45963.783328356483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45963.783328356483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45963.783328356483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45963.783328356483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45963.783328356483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45963.783328356483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45963.783328356483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45963.783328356483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45963.783328356483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45963.783328356483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45963.783328356483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45963.783328356483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45963.783328356483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45963.783328356483</v>
      </c>
      <c r="H95" s="122"/>
      <c r="I95" s="118" t="str">
        <f>IFERROR(VLOOKUP(D95,DB!A:F,6,0),"")</f>
        <v/>
      </c>
      <c r="J95" s="118" t="str">
        <f>IFERROR(VLOOKUP(D95,DB!A:G,7,0),"")</f>
        <v/>
      </c>
      <c r="K95" s="124"/>
      <c r="L95" s="120" t="str">
        <f>IFERROR(VLOOKUP(D95,DB!A:I,9,0),"")</f>
        <v/>
      </c>
    </row>
    <row r="96" spans="1:12" ht="15" customHeight="1">
      <c r="A96" s="125"/>
      <c r="B96" s="125" t="str">
        <f>IFERROR(VLOOKUP(D96,DB!A:K,11,0),"")</f>
        <v/>
      </c>
      <c r="C96" s="126"/>
      <c r="D96" s="127"/>
      <c r="E96" s="128"/>
      <c r="F96" s="129"/>
      <c r="G96" s="130">
        <f ca="1">IFERROR(NOW()-F96,"")</f>
        <v>45963.783328356483</v>
      </c>
      <c r="H96" s="129"/>
      <c r="I96" s="125" t="str">
        <f>IFERROR(VLOOKUP(D96,DB!A:F,6,0),"")</f>
        <v/>
      </c>
      <c r="J96" s="125" t="str">
        <f>IFERROR(VLOOKUP(D96,DB!A:G,7,0),"")</f>
        <v/>
      </c>
      <c r="K96" s="131"/>
      <c r="L96" s="127" t="str">
        <f>IFERROR(VLOOKUP(D96,DB!A:I,9,0),"")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71.951268171294942</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39102</v>
      </c>
      <c r="F3" s="38">
        <v>45926.188877314817</v>
      </c>
      <c r="G3" s="143">
        <f t="shared" ref="G3" ca="1" si="0">IFERROR(NOW()-F3,"")</f>
        <v>37.594451041666616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39102</v>
      </c>
      <c r="F4" s="152">
        <v>45948.661111111112</v>
      </c>
      <c r="G4" s="153">
        <f ca="1">IFERROR(NOW()-F4,"")</f>
        <v>15.122217245370848</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34354</v>
      </c>
      <c r="E5" s="151" t="s">
        <v>39102</v>
      </c>
      <c r="F5" s="152">
        <v>45963.754849537036</v>
      </c>
      <c r="G5" s="153">
        <f ca="1">IFERROR(NOW()-F5,"")</f>
        <v>2.8478819447627757E-2</v>
      </c>
      <c r="H5" s="152">
        <v>45963.739571759259</v>
      </c>
      <c r="I5" s="151" t="str">
        <f>IFERROR(VLOOKUP(D5,DB!A:F,6,0),"")</f>
        <v>SCECO</v>
      </c>
      <c r="J5" s="151" t="str">
        <f>IFERROR(VLOOKUP(D5,DB!A:G,7,0),"")</f>
        <v>Good</v>
      </c>
      <c r="K5" s="151" t="s">
        <v>39123</v>
      </c>
      <c r="L5" s="151" t="str">
        <f>IFERROR(VLOOKUP(D5,DB!A:I,9,0),"")</f>
        <v>Latis</v>
      </c>
    </row>
    <row r="6" spans="1:13" ht="15">
      <c r="A6" s="151"/>
      <c r="B6" s="151" t="str">
        <f>IFERROR(VLOOKUP(D6,DB!A:K,11,0),"")</f>
        <v/>
      </c>
      <c r="C6" s="151"/>
      <c r="D6" s="151"/>
      <c r="E6" s="151"/>
      <c r="F6" s="152"/>
      <c r="G6" s="153">
        <f ca="1">IFERROR(NOW()-F6,"")</f>
        <v>45963.783328356483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45963.783328356483</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45963.783328356483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45963.783328356483</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45963.783328356483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45963.783328356483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45963.783328356483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45963.783328356483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45963.783328356483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45963.783328356483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45963.783328356483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45963.783328356483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45963.783328356483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45963.783328356483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45963.783328356483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45963.783328356483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45963.783328356483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45963.783328356483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45963.783328356483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45963.783328356483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45963.783328356483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45963.783328356483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45963.783328356483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45963.783328356483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45963.783328356483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45963.783328356483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45963.783328356483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45963.783328356483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45963.783328356483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45963.783328356483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45963.783328356483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45963.783328356483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45963.783328356483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45963.783328356483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45963.783328356483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45963.783328356483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45963.783328356483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45963.783328356483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45963.783328356483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45963.783328356483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45963.783328356483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45963.783328356483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45963.783328356483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45963.783328356483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45963.783328356483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45963.783328356483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45963.783328356483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45963.783328356483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45963.783328356483</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45963.783328356483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45963.783328356483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45963.783328356483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45963.783328356483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45963.783328356483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45963.783328356483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45963.783328356483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45963.783328356483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45963.783328356483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45963.783328356483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45963.783328356483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45963.783328356483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45963.783328356483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45963.783328356483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45963.783328356483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45963.783328356483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45963.783328356483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45963.783328356483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45963.783328356483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45963.783328356483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45963.783328356483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45963.783328356483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45963.783328356483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45963.783328356483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45963.783328356483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45963.783328356483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45963.783328356483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45963.783328356483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45963.783328356483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45963.783328356483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45963.783328356483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45963.783328356483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45963.783328356483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45963.783328356483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45963.783328356483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45963.783328356483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45963.783328356483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45963.783328356483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45963.783328356483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45963.783328356483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45963.783328356483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45963.783328356483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45963.783328356483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45963.783328356483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45963.783328356483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45963.783328356483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45963.783328356483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45963.783328356483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45963.783328356483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45963.783328356483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45963.783328356483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45963.783328356483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45963.783328356483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45963.783328356483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45963.783328356483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45963.783328356483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45963.783328356483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45963.783328356483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45963.783328356483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45963.783328356483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45963.783328356483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45963.783328356483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45963.783328356483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45963.783328356483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45963.783328356483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45963.783328356483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45963.783328356483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45963.783328356483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45963.783328356483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45963.783328356483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45963.783328356483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45963.783328356483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45963.783328356483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45963.783328356483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45963.783328356483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45963.783328356483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45963.783328356483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45963.783328356483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45963.783328356483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45963.783328356483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45963.783328356483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45963.783328356483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45963.783328356483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45963.783328356483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45963.783328356483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45963.783328356483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45963.783328356483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45963.783328356483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45963.783328356483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45963.783328356483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45963.783328356483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45963.783328356483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45963.783328356483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45963.783328356483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45963.783328356483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45963.783328356483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45963.783328356483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45963.783328356483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45963.783328356483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45963.783328356483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45963.783328356483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45963.783328356483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45963.783328356483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45963.783328356483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45963.783328356483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45963.783328356483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45963.783328356483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45963.783328356483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45963.783328356483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45963.783328356483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45963.783328356483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45963.783328356483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45963.783328356483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45963.783328356483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45963.783328356483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45963.783328356483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45963.783328356483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45963.783328356483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45963.783328356483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45963.783328356483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45963.783328356483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45963.783328356483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45963.783328356483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45963.783328356483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45963.783328356483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45963.783328356483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45963.783328356483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45963.783328356483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45963.783328356483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45963.783328356483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45963.783328356483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45963.783328356483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45963.783328356483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45963.783328356483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45963.783328356483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45963.783328356483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45963.783328356483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45963.783328356483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45963.783328356483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45963.783328356483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45963.783328356483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45963.783328356483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45963.783328356483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45963.783328356483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45963.783328356483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45963.783328356483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45963.783328356483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45963.783328356483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45963.783328356483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45963.783328356483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45963.783328356483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45963.783328356483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45963.783328356483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45963.783328356483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45963.783328356483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45963.783328356483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45963.783328356483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45963.783328356483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45963.783328356483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45963.783328356483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45963.783328356483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45963.783328356483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45963.783328356483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45963.783328356483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45963.783328356483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45963.783328356483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45963.783328356483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45963.783328356483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45963.783328356483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45963.783328356483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45963.783328356483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45963.783328356483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45963.783328356483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45963.783328356483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45963.783328356483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45963.783328356483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45963.783328356483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45963.783328356483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45963.783328356483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45963.783328356483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45963.783328356483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45963.783328356483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45963.783328356483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45963.783328356483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45963.783328356483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45963.783328356483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45963.783328356483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45963.783328356483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45963.783328356483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45963.783328356483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45963.783328356483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45963.783328356483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45963.783328356483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45963.783328356483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45963.783328356483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45963.783328356483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45963.783328356483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45963.783328356483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45963.783328356483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45963.783328356483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45963.783328356483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45963.783328356483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45963.783328356483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45963.783328356483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45963.783328356483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45963.783328356483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45963.783328356483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45963.783328356483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45963.783328356483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45963.783328356483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45963.783328356483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45963.783328356483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45963.783328356483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45963.783328356483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45963.783328356483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45963.783328356483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45963.783328356483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45963.783328356483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45963.783328356483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45963.783328356483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45963.783328356483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45963.783328356483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45963.783328356483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45963.783328356483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45963.783328356483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45963.783328356483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45963.783328356483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45963.783328356483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45963.783328356483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45963.783328356483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45963.783328356483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45963.783328356483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45963.783328356483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45963.783328356483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45963.783328356483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45963.783328356483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45963.783328356483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45963.783328356483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45963.783328356483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45963.783328356483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45963.783328356483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45963.783328356483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45963.783328356483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45963.783328356483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45963.783328356483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45963.783328356483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45963.783328356483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45963.783328356483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45963.783328356483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45963.783328356483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45963.783328356483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45963.783328356483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45963.783328356483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45963.783328356483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45963.783328356483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45963.783328356483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45963.783328356483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45963.783328356483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45963.783328356483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45963.783328356483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45963.783328356483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45963.783328356483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45963.783328356483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45963.783328356483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45963.783328356483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45963.783328356483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45963.783328356483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45963.783328356483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45963.783328356483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45963.783328356483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45963.783328356483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45963.783328356483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45963.783328356483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45963.783328356483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45963.783328356483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45963.783328356483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45963.783328356483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45963.783328356483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45963.783328356483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45963.783328356483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45963.783328356483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45963.783328356483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45963.783328356483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45963.783328356483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45963.783328356483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45963.783328356483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45963.783328356483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45963.783328356483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45963.783328356483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45963.783328356483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45963.783328356483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45963.783328356483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45963.783328356483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45963.783328356483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45963.783328356483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45963.783328356483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45963.783328356483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45963.783328356483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45963.783328356483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45963.783328356483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45963.783328356483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45963.783328356483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45963.783328356483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45963.783328356483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45963.783328356483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45963.783328356483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45963.783328356483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45963.783328356483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45963.783328356483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45963.783328356483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45963.783328356483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45963.783328356483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45963.783328356483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45963.783328356483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45963.783328356483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45963.783328356483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45963.783328356483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45963.783328356483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45963.783328356483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45963.783328356483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45963.783328356483</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5"/>
  <sheetViews>
    <sheetView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39124</v>
      </c>
      <c r="B2" s="102" t="str">
        <f>IFERROR(VLOOKUP(D2,DB!A:K,11,0),"")</f>
        <v>R6</v>
      </c>
      <c r="C2" s="104">
        <v>1</v>
      </c>
      <c r="D2" s="102" t="s">
        <v>34850</v>
      </c>
      <c r="E2" s="102" t="s">
        <v>39125</v>
      </c>
      <c r="F2" s="106">
        <v>45963.62945601852</v>
      </c>
      <c r="G2" s="76">
        <f ca="1">IFERROR(NOW()-F2,"-")</f>
        <v>0.15387233796354849</v>
      </c>
      <c r="H2" s="106">
        <v>45963.634062500001</v>
      </c>
      <c r="I2" s="102" t="str">
        <f>IFERROR(VLOOKUP(D2,DB!A:F,6,0),"")</f>
        <v>SCECO</v>
      </c>
      <c r="J2" s="169" t="str">
        <f>IFERROR(VLOOKUP(D2,DB!A:G,7,0),"")</f>
        <v>In progress</v>
      </c>
      <c r="K2" s="107" t="s">
        <v>39126</v>
      </c>
      <c r="L2" s="108" t="str">
        <f>IFERROR(VLOOKUP(D2,DB!A:I,9,0),"")</f>
        <v>Latis</v>
      </c>
    </row>
    <row r="3" spans="1:16383" ht="31.5" customHeight="1">
      <c r="A3" s="168" t="s">
        <v>39127</v>
      </c>
      <c r="B3" s="169" t="s">
        <v>5398</v>
      </c>
      <c r="C3" s="170">
        <v>1</v>
      </c>
      <c r="D3" s="169" t="s">
        <v>39128</v>
      </c>
      <c r="E3" s="102" t="s">
        <v>39021</v>
      </c>
      <c r="F3" s="171">
        <v>45963.66202546296</v>
      </c>
      <c r="G3" s="115">
        <f ca="1">IFERROR(NOW()-F3,"-")</f>
        <v>0.12130289352353429</v>
      </c>
      <c r="H3" s="171">
        <v>45963.656076388892</v>
      </c>
      <c r="I3" s="169" t="str">
        <f>IFERROR(VLOOKUP(D3,DB!A:F,6,0),"")</f>
        <v/>
      </c>
      <c r="J3" s="169" t="str">
        <f>IFERROR(VLOOKUP(D3,DB!A:G,7,0),"")</f>
        <v/>
      </c>
      <c r="K3" s="172" t="s">
        <v>39129</v>
      </c>
      <c r="L3" s="173" t="s">
        <v>39130</v>
      </c>
    </row>
    <row r="4" spans="1:16383" ht="31.5" customHeight="1">
      <c r="A4" s="168"/>
      <c r="B4" s="169" t="str">
        <f>IFERROR(VLOOKUP(D4,DB!A:K,11,0),"")</f>
        <v/>
      </c>
      <c r="C4" s="170"/>
      <c r="D4" s="169"/>
      <c r="E4" s="102"/>
      <c r="F4" s="171"/>
      <c r="G4" s="115">
        <f t="shared" ref="G4:G25" ca="1" si="0">IFERROR(NOW()-F4,"-")</f>
        <v>45963.783328356483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45963.783328356483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45963.783328356483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45963.783328356483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45963.783328356483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45963.783328356483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45963.783328356483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45963.783328356483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45963.783328356483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45963.783328356483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45963.783328356483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45963.783328356483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45963.783328356483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45963.783328356483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45963.783328356483</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45963.783328356483</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45963.783328356483</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45963.783328356483</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45963.783328356483</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45963.783328356483</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45963.783328356483</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45963.783328356483</v>
      </c>
      <c r="H25" s="171"/>
      <c r="I25" s="169" t="str">
        <f>IFERROR(VLOOKUP(D25,DB!A:F,6,0),"")</f>
        <v/>
      </c>
      <c r="J25" s="169" t="str">
        <f>IFERROR(VLOOKUP(D25,DB!A:G,7,0),"")</f>
        <v/>
      </c>
      <c r="K25" s="172"/>
      <c r="L25" s="173" t="str">
        <f>IFERROR(VLOOKUP(D25,DB!A:I,9,0),"")</f>
        <v/>
      </c>
    </row>
    <row r="26" spans="1:12" ht="31.5" customHeight="1">
      <c r="A26" s="103"/>
      <c r="B26" s="102" t="str">
        <f>IFERROR(VLOOKUP(D26,DB!A:K,11,0),"")</f>
        <v/>
      </c>
      <c r="C26" s="104"/>
      <c r="D26" s="102"/>
      <c r="E26" s="105"/>
      <c r="F26" s="106"/>
      <c r="G26" s="76">
        <f ca="1">IFERROR(NOW()-F26,"-")</f>
        <v>45963.783328356483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45963.783328356483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45963.783328356483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45963.783328356483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45963.783328356483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45963.783328356483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45963.783328356483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45963.783328356483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45963.783328356483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45963.783328356483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45963.783328356483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45963.783328356483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45963.783328356483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45963.783328356483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45963.783328356483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45963.783328356483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45963.783328356483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45963.783328356483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45963.783328356483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45963.783328356483</v>
      </c>
      <c r="H45" s="106"/>
      <c r="I45" s="102" t="str">
        <f>IFERROR(VLOOKUP(D45,DB!A:F,6,0),"")</f>
        <v/>
      </c>
      <c r="J45" s="101" t="str">
        <f>IFERROR(VLOOKUP(D45,DB!A:G,7,0),"")</f>
        <v/>
      </c>
      <c r="K45" s="107"/>
      <c r="L45" s="108" t="str">
        <f>IFERROR(VLOOKUP(D45,DB!A:I,9,0),"")</f>
        <v/>
      </c>
    </row>
  </sheetData>
  <dataValidations count="2">
    <dataValidation allowBlank="1" showInputMessage="1" showErrorMessage="1" sqref="E1" xr:uid="{380493DB-286A-4683-AF55-C78F04945A49}"/>
    <dataValidation type="list" allowBlank="1" showInputMessage="1" showErrorMessage="1" sqref="E4:E45 E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2025-11-02T15:49:36Z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