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419" documentId="120_S{2AC9BD13-BADA-5192-A53E-5A8FF88502F6}" xr6:coauthVersionLast="47" xr6:coauthVersionMax="47" xr10:uidLastSave="{6FA05EBB-E41B-482E-9DED-95E620D3E9FF}"/>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6" i="4" l="1"/>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4" i="5"/>
  <c r="G4" i="5"/>
  <c r="I4" i="5"/>
  <c r="J4" i="5"/>
  <c r="L4" i="5"/>
  <c r="G3" i="5"/>
  <c r="G2" i="4"/>
  <c r="J2" i="1"/>
  <c r="L2" i="1"/>
  <c r="L3" i="4"/>
  <c r="L4" i="4"/>
  <c r="L5" i="4"/>
  <c r="L6" i="4"/>
  <c r="L7" i="4"/>
  <c r="L8" i="4"/>
  <c r="L9" i="4"/>
  <c r="L10" i="4"/>
  <c r="L11" i="4"/>
  <c r="L12" i="4"/>
  <c r="L13" i="4"/>
  <c r="L14" i="4"/>
  <c r="L15" i="4"/>
  <c r="L16" i="4"/>
  <c r="L17" i="4"/>
  <c r="L18" i="4"/>
  <c r="L19" i="4"/>
  <c r="L20" i="4"/>
  <c r="J3" i="4"/>
  <c r="J4" i="4"/>
  <c r="J5" i="4"/>
  <c r="J6" i="4"/>
  <c r="J7" i="4"/>
  <c r="J8" i="4"/>
  <c r="J9" i="4"/>
  <c r="J10" i="4"/>
  <c r="J11" i="4"/>
  <c r="J12" i="4"/>
  <c r="J13" i="4"/>
  <c r="J14" i="4"/>
  <c r="J15" i="4"/>
  <c r="J16" i="4"/>
  <c r="J17" i="4"/>
  <c r="J18" i="4"/>
  <c r="J19" i="4"/>
  <c r="J20" i="4"/>
  <c r="I3" i="4"/>
  <c r="I4" i="4"/>
  <c r="I5" i="4"/>
  <c r="I6" i="4"/>
  <c r="I7" i="4"/>
  <c r="I8" i="4"/>
  <c r="I9" i="4"/>
  <c r="I10" i="4"/>
  <c r="I11" i="4"/>
  <c r="I12" i="4"/>
  <c r="I13" i="4"/>
  <c r="I14" i="4"/>
  <c r="I15" i="4"/>
  <c r="I16" i="4"/>
  <c r="I17" i="4"/>
  <c r="I18" i="4"/>
  <c r="I19" i="4"/>
  <c r="I20" i="4"/>
  <c r="G3" i="4"/>
  <c r="G4" i="4"/>
  <c r="G5" i="4"/>
  <c r="G6" i="4"/>
  <c r="G7" i="4"/>
  <c r="G8" i="4"/>
  <c r="G9" i="4"/>
  <c r="G10" i="4"/>
  <c r="G11" i="4"/>
  <c r="G12" i="4"/>
  <c r="G13" i="4"/>
  <c r="G14" i="4"/>
  <c r="G15" i="4"/>
  <c r="G16" i="4"/>
  <c r="G17" i="4"/>
  <c r="G18" i="4"/>
  <c r="G19" i="4"/>
  <c r="G20" i="4"/>
  <c r="B3" i="4"/>
  <c r="B4" i="4"/>
  <c r="B5" i="4"/>
  <c r="B6" i="4"/>
  <c r="B7" i="4"/>
  <c r="B8" i="4"/>
  <c r="B9" i="4"/>
  <c r="B10" i="4"/>
  <c r="B11" i="4"/>
  <c r="B12" i="4"/>
  <c r="B13" i="4"/>
  <c r="B14" i="4"/>
  <c r="B15" i="4"/>
  <c r="B16" i="4"/>
  <c r="B17" i="4"/>
  <c r="B18" i="4"/>
  <c r="B19" i="4"/>
  <c r="B2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<sst xmlns="http://schemas.openxmlformats.org/spreadsheetml/2006/main" count="180279" uniqueCount="39126">
  <si>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</si>
  <si>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</si>
  <si>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</si>
  <si>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</si>
  <si>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</si>
  <si>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</si>
  <si>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</si>
  <si>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</si>
  <si>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</si>
  <si>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</si>
  <si>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</si>
  <si>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</si>
  <si>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</si>
  <si>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</si>
  <si>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</si>
  <si>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</si>
  <si>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</si>
  <si>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</si>
  <si>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</si>
  <si>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</si>
  <si>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</si>
  <si>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</si>
  <si>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</si>
  <si>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</si>
  <si>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</si>
  <si>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</si>
  <si>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</si>
  <si>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</si>
  <si>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</si>
  <si>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</si>
  <si>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</si>
  <si>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</si>
  <si>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</si>
  <si>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</si>
  <si>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</si>
  <si>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</si>
  <si>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</si>
  <si>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</si>
  <si>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</si>
  <si>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</si>
  <si>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</si>
  <si>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</si>
  <si>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</si>
  <si>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</si>
  <si>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</si>
  <si>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</si>
  <si>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</si>
  <si>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</si>
  <si>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</si>
  <si>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</si>
  <si>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</si>
  <si>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</si>
  <si>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</si>
  <si>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</si>
  <si>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</si>
  <si>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</si>
  <si>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</si>
  <si>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</si>
  <si>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</si>
  <si>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</si>
  <si>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</si>
  <si>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</si>
  <si>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</si>
  <si>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</si>
  <si>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</si>
  <si>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</si>
  <si>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</si>
  <si>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</si>
  <si>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</si>
  <si>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</si>
  <si>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</si>
  <si>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</si>
  <si>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</si>
  <si>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</si>
  <si>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</si>
  <si>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</si>
  <si>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</si>
  <si>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</si>
  <si>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</si>
  <si>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</si>
  <si>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</si>
  <si>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</si>
  <si>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</si>
  <si>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</si>
  <si>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</si>
  <si>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</si>
  <si>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</si>
  <si>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</si>
  <si>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</si>
  <si>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</si>
  <si>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</si>
  <si>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</si>
  <si>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</si>
  <si>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</si>
  <si>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</si>
  <si>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</si>
  <si>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</si>
  <si>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</si>
  <si>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</si>
  <si>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</si>
  <si>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</si>
  <si>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</si>
  <si>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</si>
  <si>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</si>
  <si>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</si>
  <si>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</si>
  <si>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</si>
  <si>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</si>
  <si>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</si>
  <si>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</si>
  <si>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</si>
  <si>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</si>
  <si>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</si>
  <si>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</si>
  <si>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</si>
  <si>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</si>
  <si>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</si>
  <si>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</si>
  <si>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</si>
  <si>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</si>
  <si>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</si>
  <si>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</si>
  <si>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</si>
  <si>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</si>
  <si>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</si>
  <si>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</si>
  <si>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</si>
  <si>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</si>
  <si>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</si>
  <si>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</si>
  <si>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</si>
  <si>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</si>
  <si>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</si>
  <si>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</si>
  <si>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</si>
  <si>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</si>
  <si>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</si>
  <si>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</si>
  <si>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</si>
  <si>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</si>
  <si>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</si>
  <si>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</si>
  <si>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</si>
  <si>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</si>
  <si>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</si>
  <si>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</si>
  <si>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</si>
  <si>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</si>
  <si>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</si>
  <si>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</si>
  <si>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</si>
  <si>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</si>
  <si>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</si>
  <si>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</si>
  <si>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</si>
  <si>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</si>
  <si>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</si>
  <si>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</si>
  <si>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</si>
  <si>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</si>
  <si>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</si>
  <si>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</si>
  <si>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</si>
  <si>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</si>
  <si>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</si>
  <si>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</si>
  <si>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</si>
  <si>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</si>
  <si>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</si>
  <si>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</si>
  <si>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</si>
  <si>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</si>
  <si>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</si>
  <si>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</si>
  <si>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</si>
  <si>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</si>
  <si>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</si>
  <si>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</si>
  <si>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</si>
  <si>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</si>
  <si>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</si>
  <si>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</si>
  <si>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</si>
  <si>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</si>
  <si>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</si>
  <si>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</si>
  <si>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</si>
  <si>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</si>
  <si>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</si>
  <si>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</si>
  <si>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</si>
  <si>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</si>
  <si>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</si>
  <si>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</si>
  <si>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</si>
  <si>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</si>
  <si>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</si>
  <si>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</si>
  <si>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</si>
  <si>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</si>
  <si>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</si>
  <si>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</si>
  <si>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</si>
  <si>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</si>
  <si>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</si>
  <si>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</si>
  <si>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</si>
  <si>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</si>
  <si>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</si>
  <si>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</si>
  <si>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</si>
  <si>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</si>
  <si>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</si>
  <si>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</si>
  <si>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</si>
  <si>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</si>
  <si>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</si>
  <si>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</si>
  <si>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</si>
  <si>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</si>
  <si>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</si>
  <si>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</si>
  <si>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</si>
  <si>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</si>
  <si>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</si>
  <si>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</si>
  <si>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</si>
  <si>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</si>
  <si>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</si>
  <si>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</si>
  <si>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</si>
  <si>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</si>
  <si>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</si>
  <si>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</si>
  <si>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</si>
  <si>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</si>
  <si>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</si>
  <si>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</si>
  <si>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</si>
  <si>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</si>
  <si>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</si>
  <si>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</si>
  <si>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</si>
  <si>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</si>
  <si>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</si>
  <si>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</si>
  <si>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</si>
  <si>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</si>
  <si>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</si>
  <si>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</si>
  <si>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</si>
  <si>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</si>
  <si>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</si>
  <si>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</si>
  <si>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</si>
  <si>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</si>
  <si>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</si>
  <si>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</si>
  <si>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</si>
  <si>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</si>
  <si>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</si>
  <si>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</si>
  <si>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</si>
  <si>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</si>
  <si>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</si>
  <si>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</si>
  <si>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</si>
  <si>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</si>
  <si>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</si>
  <si>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</si>
  <si>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</si>
  <si>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</si>
  <si>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</si>
  <si>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</si>
  <si>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</si>
  <si>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</si>
  <si>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</si>
  <si>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</si>
  <si>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</si>
  <si>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</si>
  <si>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</si>
  <si>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</si>
  <si>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</si>
  <si>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</si>
  <si>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</si>
  <si>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</si>
  <si>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</si>
  <si>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</si>
  <si>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</si>
  <si>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</si>
  <si>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</si>
  <si>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</si>
  <si>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</si>
  <si>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</si>
  <si>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</si>
  <si>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</si>
  <si>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</si>
  <si>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</si>
  <si>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</si>
  <si>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</si>
  <si>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</si>
  <si>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</si>
  <si>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</si>
  <si>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</si>
  <si>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</si>
  <si>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</si>
  <si>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</si>
  <si>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</si>
  <si>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</si>
  <si>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</si>
  <si>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</si>
  <si>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</si>
  <si>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</si>
  <si>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</si>
  <si>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</si>
  <si>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</si>
  <si>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</si>
  <si>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</si>
  <si>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</si>
  <si>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</si>
  <si>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</si>
  <si>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</si>
  <si>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</si>
  <si>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</si>
  <si>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</si>
  <si>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</si>
  <si>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</si>
  <si>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</si>
  <si>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</si>
  <si>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</si>
  <si>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</si>
  <si>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</si>
  <si>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</si>
  <si>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</si>
  <si>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</si>
  <si>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</si>
  <si>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</si>
  <si>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</si>
  <si>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</si>
  <si>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</si>
  <si>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</si>
  <si>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</si>
  <si>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</si>
  <si>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</si>
  <si>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</si>
  <si>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</si>
  <si>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</si>
  <si>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</si>
  <si>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</si>
  <si>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</si>
  <si>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</si>
  <si>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</si>
  <si>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</si>
  <si>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</si>
  <si>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</si>
  <si>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</si>
  <si>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</si>
  <si>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</si>
  <si>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</si>
  <si>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</si>
  <si>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</si>
  <si>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</si>
  <si>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</si>
  <si>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</si>
  <si>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</si>
  <si>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</si>
  <si>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</si>
  <si>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</si>
  <si>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</si>
  <si>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</si>
  <si>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</si>
  <si>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</si>
  <si>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</si>
  <si>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</si>
  <si>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</si>
  <si>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</si>
  <si>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</si>
  <si>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</si>
  <si>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</si>
  <si>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</si>
  <si>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</si>
  <si>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</si>
  <si>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</si>
  <si>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</si>
  <si>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</si>
  <si>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</si>
  <si>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</si>
  <si>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</si>
  <si>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</si>
  <si>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</si>
  <si>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</si>
  <si>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</si>
  <si>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</si>
  <si>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</si>
  <si>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</si>
  <si>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</si>
  <si>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</si>
  <si>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</si>
  <si>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</si>
  <si>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</si>
  <si>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</si>
  <si>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</si>
  <si>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</si>
  <si>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</si>
  <si>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</si>
  <si>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</si>
  <si>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</si>
  <si>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</si>
  <si>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</si>
  <si>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</si>
  <si>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</si>
  <si>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</si>
  <si>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</si>
  <si>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</si>
  <si>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</si>
  <si>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</si>
  <si>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</si>
  <si>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</si>
  <si>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</si>
  <si>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</si>
  <si>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</si>
  <si>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</si>
  <si>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</si>
  <si>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</si>
  <si>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</si>
  <si>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</si>
  <si>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</si>
  <si>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</si>
  <si>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</si>
  <si>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</si>
  <si>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</si>
  <si>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</si>
  <si>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</si>
  <si>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</si>
  <si>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</si>
  <si>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</si>
  <si>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</si>
  <si>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</si>
  <si>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</si>
  <si>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</si>
  <si>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</si>
  <si>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</si>
  <si>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</si>
  <si>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</si>
  <si>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</si>
  <si>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</si>
  <si>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</si>
  <si>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</si>
  <si>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</si>
  <si>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</si>
  <si>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</si>
  <si>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</si>
  <si>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</si>
  <si>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</si>
  <si>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</si>
  <si>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</si>
  <si>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</si>
  <si>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</si>
  <si>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</si>
  <si>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</si>
  <si>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</si>
  <si>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</si>
  <si>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</si>
  <si>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</si>
  <si>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</si>
  <si>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</si>
  <si>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</si>
  <si>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</si>
  <si>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</si>
  <si>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</si>
  <si>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</si>
  <si>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</si>
  <si>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</si>
  <si>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</si>
  <si>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</si>
  <si>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</si>
  <si>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</si>
  <si>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</si>
  <si>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</si>
  <si>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</si>
  <si>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</si>
  <si>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</si>
  <si>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</si>
  <si>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</si>
  <si>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</si>
  <si>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</si>
  <si>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</si>
  <si>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</si>
  <si>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</si>
  <si>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</si>
  <si>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</si>
  <si>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</si>
  <si>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</si>
  <si>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</si>
  <si>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</si>
  <si>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</si>
  <si>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</si>
  <si>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</si>
  <si>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</si>
  <si>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</si>
  <si>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</si>
  <si>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</si>
  <si>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</si>
  <si>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</si>
  <si>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</si>
  <si>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</si>
  <si>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</si>
  <si>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</si>
  <si>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</si>
  <si>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</si>
  <si>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</si>
  <si>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</si>
  <si>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</si>
  <si>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</si>
  <si>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</si>
  <si>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</si>
  <si>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</si>
  <si>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</si>
  <si>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</si>
  <si>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</si>
  <si>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</si>
  <si>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</si>
  <si>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</si>
  <si>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</si>
  <si>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</si>
  <si>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</si>
  <si>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</si>
  <si>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</si>
  <si>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</si>
  <si>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</si>
  <si>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</si>
  <si>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</si>
  <si>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</si>
  <si>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</si>
  <si>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</si>
  <si>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</si>
  <si>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</si>
  <si>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</si>
  <si>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</si>
  <si>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</si>
  <si>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</si>
  <si>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</si>
  <si>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</si>
  <si>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</si>
  <si>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</si>
  <si>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</si>
  <si>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</si>
  <si>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</si>
  <si>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</si>
  <si>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</si>
  <si>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</si>
  <si>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</si>
  <si>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</si>
  <si>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</si>
  <si>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</si>
  <si>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</si>
  <si>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</si>
  <si>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</si>
  <si>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</si>
  <si>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</si>
  <si>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</si>
  <si>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</si>
  <si>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</si>
  <si>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</si>
  <si>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</si>
  <si>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</si>
  <si>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</si>
  <si>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</si>
  <si>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</si>
  <si>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</si>
  <si>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</si>
  <si>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</si>
  <si>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</si>
  <si>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</si>
  <si>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</si>
  <si>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</si>
  <si>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</si>
  <si>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</si>
  <si>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</si>
  <si>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</si>
  <si>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</si>
  <si>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</si>
  <si>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</si>
  <si>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</si>
  <si>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</si>
  <si>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</si>
  <si>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</si>
  <si>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</si>
  <si>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</si>
  <si>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</si>
  <si>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</si>
  <si>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</si>
  <si>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</si>
  <si>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</si>
  <si>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</si>
  <si>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</si>
  <si>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</si>
  <si>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</si>
  <si>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</si>
  <si>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</si>
  <si>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</si>
  <si>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</si>
  <si>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</si>
  <si>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</si>
  <si>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</si>
  <si>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</si>
  <si>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</si>
  <si>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</si>
  <si>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</si>
  <si>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</si>
  <si>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</si>
  <si>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</si>
  <si>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</si>
  <si>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</si>
  <si>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</si>
  <si>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</si>
  <si>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</si>
  <si>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</si>
  <si>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</si>
  <si>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</si>
  <si>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</si>
  <si>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</si>
  <si>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</si>
  <si>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</si>
  <si>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</si>
  <si>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</si>
  <si>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</si>
  <si>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</si>
  <si>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</si>
  <si>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</si>
  <si>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</si>
  <si>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</si>
  <si>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</si>
  <si>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</si>
  <si>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</si>
  <si>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</si>
  <si>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</si>
  <si>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</si>
  <si>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</si>
  <si>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</si>
  <si>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</si>
  <si>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</si>
  <si>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</si>
  <si>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</si>
  <si>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</si>
  <si>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</si>
  <si>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</si>
  <si>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</si>
  <si>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</si>
  <si>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</si>
  <si>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</si>
  <si>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</si>
  <si>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</si>
  <si>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</si>
  <si>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</si>
  <si>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</si>
  <si>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</si>
  <si>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</si>
  <si>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</si>
  <si>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</si>
  <si>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</si>
  <si>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</si>
  <si>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</si>
  <si>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</si>
  <si>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</si>
  <si>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</si>
  <si>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</si>
  <si>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</si>
  <si>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</si>
  <si>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</si>
  <si>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</si>
  <si>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</si>
  <si>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</si>
  <si>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</si>
  <si>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</si>
  <si>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</si>
  <si>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</si>
  <si>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</si>
  <si>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</si>
  <si>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</si>
  <si>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</si>
  <si>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</si>
  <si>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</si>
  <si>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</si>
  <si>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</si>
  <si>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</si>
  <si>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</si>
  <si>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</si>
  <si>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</si>
  <si>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</si>
  <si>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</si>
  <si>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</si>
  <si>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</si>
  <si>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</si>
  <si>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</si>
  <si>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</si>
  <si>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</si>
  <si>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</si>
  <si>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</si>
  <si>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</si>
  <si>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</si>
  <si>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</si>
  <si>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</si>
  <si>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</si>
  <si>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</si>
  <si>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</si>
  <si>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</si>
  <si>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</si>
  <si>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</si>
  <si>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</si>
  <si>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</si>
  <si>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</si>
  <si>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</si>
  <si>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</si>
  <si>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</si>
  <si>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</si>
  <si>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</si>
  <si>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</si>
  <si>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</si>
  <si>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</si>
  <si>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</si>
  <si>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</si>
  <si>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</si>
  <si>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</si>
  <si>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</si>
  <si>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</si>
  <si>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</si>
  <si>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</si>
  <si>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</si>
  <si>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</si>
  <si>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</si>
  <si>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</si>
  <si>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</si>
  <si>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</si>
  <si>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</si>
  <si>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</si>
  <si>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</si>
  <si>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</si>
  <si>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</si>
  <si>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</si>
  <si>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</si>
  <si>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</si>
  <si>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</si>
  <si>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</si>
  <si>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</si>
  <si>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</si>
  <si>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</si>
  <si>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</si>
  <si>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</si>
  <si>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</si>
  <si>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</si>
  <si>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</si>
  <si>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</si>
  <si>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</si>
  <si>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</si>
  <si>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</si>
  <si>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</si>
  <si>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</si>
  <si>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</si>
  <si>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</si>
  <si>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</si>
  <si>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</si>
  <si>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</si>
  <si>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</si>
  <si>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</si>
  <si>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</si>
  <si>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</si>
  <si>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</si>
  <si>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</si>
  <si>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</si>
  <si>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</si>
  <si>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</si>
  <si>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</si>
  <si>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</si>
  <si>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</si>
  <si>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</si>
  <si>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</si>
  <si>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</si>
  <si>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</si>
  <si>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</si>
  <si>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</si>
  <si>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</si>
  <si>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</si>
  <si>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</si>
  <si>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</si>
  <si>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</si>
  <si>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</si>
  <si>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</si>
  <si>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</si>
  <si>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</si>
  <si>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</si>
  <si>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</si>
  <si>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</si>
  <si>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</si>
  <si>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</si>
  <si>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</si>
  <si>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</si>
  <si>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</si>
  <si>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</si>
  <si>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</si>
  <si>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</si>
  <si>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</si>
  <si>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</si>
  <si>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</si>
  <si>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</si>
  <si>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</si>
  <si>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</si>
  <si>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</si>
  <si>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</si>
  <si>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</si>
  <si>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</si>
  <si>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</si>
  <si>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</si>
  <si>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</si>
  <si>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</si>
  <si>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</si>
  <si>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</si>
  <si>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</si>
  <si>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</si>
  <si>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</si>
  <si>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</si>
  <si>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</si>
  <si>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</si>
  <si>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</si>
  <si>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</si>
  <si>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</si>
  <si>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</si>
  <si>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</si>
  <si>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</si>
  <si>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</si>
  <si>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</si>
  <si>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</si>
  <si>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</si>
  <si>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</si>
  <si>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</si>
  <si>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</si>
  <si>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</si>
  <si>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</si>
  <si>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</si>
  <si>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</si>
  <si>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</si>
  <si>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</si>
  <si>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</si>
  <si>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</si>
  <si>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</si>
  <si>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</si>
  <si>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</si>
  <si>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</si>
  <si>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</si>
  <si>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</si>
  <si>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</si>
  <si>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</si>
  <si>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</si>
  <si>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</si>
  <si>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</si>
  <si>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</si>
  <si>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</si>
  <si>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</si>
  <si>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</si>
  <si>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</si>
  <si>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</si>
  <si>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</si>
  <si>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</si>
  <si>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</si>
  <si>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</si>
  <si>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</si>
  <si>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</si>
  <si>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</si>
  <si>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</si>
  <si>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</si>
  <si>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</si>
  <si>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</si>
  <si>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</si>
  <si>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</si>
  <si>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</si>
  <si>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</si>
  <si>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</si>
  <si>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</si>
  <si>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</si>
  <si>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</si>
  <si>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</si>
  <si>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</si>
  <si>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</si>
  <si>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</si>
  <si>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</si>
  <si>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</si>
  <si>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</si>
  <si>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</si>
  <si>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</si>
  <si>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</si>
  <si>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</si>
  <si>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</si>
  <si>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</si>
  <si>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</si>
  <si>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</si>
  <si>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</si>
  <si>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</si>
  <si>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</si>
  <si>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</si>
  <si>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</si>
  <si>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</si>
  <si>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</si>
  <si>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</si>
  <si>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</si>
  <si>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</si>
  <si>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</si>
  <si>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</si>
  <si>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</si>
  <si>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</si>
  <si>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</si>
  <si>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</si>
  <si>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</si>
  <si>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</si>
  <si>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</si>
  <si>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</si>
  <si>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</si>
  <si>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</si>
  <si>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</si>
  <si>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</si>
  <si>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</si>
  <si>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</si>
  <si>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</si>
  <si>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</si>
  <si>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</si>
  <si>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</si>
  <si>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</si>
  <si>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</si>
  <si>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</si>
  <si>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</si>
  <si>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</si>
  <si>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</si>
  <si>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</si>
  <si>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</si>
  <si>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</si>
  <si>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</si>
  <si>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</si>
  <si>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</si>
  <si>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</si>
  <si>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</si>
  <si>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</si>
  <si>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</si>
  <si>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</si>
  <si>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</si>
  <si>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</si>
  <si>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</si>
  <si>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</si>
  <si>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</si>
  <si>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</si>
  <si>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</si>
  <si>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</si>
  <si>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</si>
  <si>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</si>
  <si>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</si>
  <si>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</si>
  <si>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</si>
  <si>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</si>
  <si>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</si>
  <si>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</si>
  <si>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</si>
  <si>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</si>
  <si>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</si>
  <si>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</si>
  <si>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</si>
  <si>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</si>
  <si>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</si>
  <si>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</si>
  <si>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</si>
  <si>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</si>
  <si>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</si>
  <si>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</si>
  <si>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</si>
  <si>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</si>
  <si>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</si>
  <si>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</si>
  <si>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</si>
  <si>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</si>
  <si>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</si>
  <si>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</si>
  <si>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</si>
  <si>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</si>
  <si>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</si>
  <si>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</si>
  <si>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</si>
  <si>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</si>
  <si>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</si>
  <si>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</si>
  <si>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</si>
  <si>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</si>
  <si>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</si>
  <si>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</si>
  <si>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</si>
  <si>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</si>
  <si>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</si>
  <si>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</si>
  <si>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</si>
  <si>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</si>
  <si>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</si>
  <si>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</si>
  <si>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</si>
  <si>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</si>
  <si>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</si>
  <si>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</si>
  <si>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</si>
  <si>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</si>
  <si>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</si>
  <si>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</si>
  <si>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</si>
  <si>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</si>
  <si>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</si>
  <si>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</si>
  <si>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</si>
  <si>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</si>
  <si>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</si>
  <si>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</si>
  <si>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</si>
  <si>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</si>
  <si>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</si>
  <si>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</si>
  <si>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</si>
  <si>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</si>
  <si>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</si>
  <si>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</si>
  <si>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</si>
  <si>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</si>
  <si>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</si>
  <si>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</si>
  <si>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</si>
  <si>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</si>
  <si>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</si>
  <si>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</si>
  <si>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</si>
  <si>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</si>
  <si>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</si>
  <si>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</si>
  <si>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</si>
  <si>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</si>
  <si>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</si>
  <si>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</si>
  <si>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</si>
  <si>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</si>
  <si>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</si>
  <si>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</si>
  <si>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</si>
  <si>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</si>
  <si>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</si>
  <si>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</si>
  <si>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</si>
  <si>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</si>
  <si>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</si>
  <si>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</si>
  <si>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</si>
  <si>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</si>
  <si>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</si>
  <si>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</si>
  <si>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</si>
  <si>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</si>
  <si>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</si>
  <si>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</si>
  <si>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</si>
  <si>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</si>
  <si>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</si>
  <si>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</si>
  <si>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</si>
  <si>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</si>
  <si>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</si>
  <si>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</si>
  <si>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</si>
  <si>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</si>
  <si>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</si>
  <si>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</si>
  <si>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</si>
  <si>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</si>
  <si>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</si>
  <si>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</si>
  <si>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</si>
  <si>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</si>
  <si>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</si>
  <si>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</si>
  <si>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</si>
  <si>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</si>
  <si>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</si>
  <si>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</si>
  <si>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</si>
  <si>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</si>
  <si>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</si>
  <si>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</si>
  <si>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</si>
  <si>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</si>
  <si>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</si>
  <si>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</si>
  <si>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</si>
  <si>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</si>
  <si>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</si>
  <si>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</si>
  <si>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</si>
  <si>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</si>
  <si>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</si>
  <si>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</si>
  <si>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</si>
  <si>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</si>
  <si>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</si>
  <si>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</si>
  <si>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</si>
  <si>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</si>
  <si>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</si>
  <si>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</si>
  <si>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</si>
  <si>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</si>
  <si>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</si>
  <si>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</si>
  <si>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</si>
  <si>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</si>
  <si>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</si>
  <si>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</si>
  <si>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</si>
  <si>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</si>
  <si>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</si>
  <si>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</si>
  <si>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</si>
  <si>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</si>
  <si>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</si>
  <si>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</si>
  <si>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</si>
  <si>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</si>
  <si>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</si>
  <si>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</si>
  <si>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</si>
  <si>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</si>
  <si>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</si>
  <si>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</si>
  <si>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</si>
  <si>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</si>
  <si>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</si>
  <si>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</si>
  <si>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</si>
  <si>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</si>
  <si>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</si>
  <si>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</si>
  <si>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</si>
  <si>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</si>
  <si>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</si>
  <si>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</si>
  <si>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</si>
  <si>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</si>
  <si>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</si>
  <si>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</si>
  <si>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</si>
  <si>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</si>
  <si>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</si>
  <si>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</si>
  <si>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</si>
  <si>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</si>
  <si>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</si>
  <si>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</si>
  <si>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</si>
  <si>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</si>
  <si>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</si>
  <si>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</si>
  <si>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</si>
  <si>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</si>
  <si>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</si>
  <si>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</si>
  <si>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</si>
  <si>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</si>
  <si>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</si>
  <si>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</si>
  <si>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</si>
  <si>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</si>
  <si>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</si>
  <si>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</si>
  <si>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</si>
  <si>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</si>
  <si>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</si>
  <si>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</si>
  <si>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</si>
  <si>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</si>
  <si>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</si>
  <si>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</si>
  <si>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</si>
  <si>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</si>
  <si>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</si>
  <si>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</si>
  <si>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</si>
  <si>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</si>
  <si>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</si>
  <si>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</si>
  <si>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</si>
  <si>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</si>
  <si>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</si>
  <si>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</si>
  <si>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</si>
  <si>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</si>
  <si>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</si>
  <si>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</si>
  <si>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</si>
  <si>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</si>
  <si>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</si>
  <si>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</si>
  <si>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</si>
  <si>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</si>
  <si>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</si>
  <si>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</si>
  <si>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</si>
  <si>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</si>
  <si>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</si>
  <si>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</si>
  <si>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</si>
  <si>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</si>
  <si>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</si>
  <si>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</si>
  <si>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</si>
  <si>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</si>
  <si>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</si>
  <si>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</si>
  <si>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</si>
  <si>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</si>
  <si>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</si>
  <si>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</si>
  <si>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</si>
  <si>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</si>
  <si>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</si>
  <si>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</si>
  <si>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</si>
  <si>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</si>
  <si>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</si>
  <si>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</si>
  <si>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</si>
  <si>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</si>
  <si>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</si>
  <si>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</si>
  <si>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</si>
  <si>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</si>
  <si>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</si>
  <si>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</si>
  <si>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</si>
  <si>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</si>
  <si>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</si>
  <si>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</si>
  <si>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</si>
  <si>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</si>
  <si>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</si>
  <si>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</si>
  <si>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</si>
  <si>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</si>
  <si>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</si>
  <si>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</si>
  <si>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</si>
  <si>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</si>
  <si>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</si>
  <si>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</si>
  <si>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</si>
  <si>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</si>
  <si>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</si>
  <si>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</si>
  <si>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</si>
  <si>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</si>
  <si>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</si>
  <si>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</si>
  <si>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</si>
  <si>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</si>
  <si>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</si>
  <si>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</si>
  <si>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</si>
  <si>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</si>
  <si>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</si>
  <si>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</si>
  <si>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</si>
  <si>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</si>
  <si>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</si>
  <si>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</si>
  <si>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</si>
  <si>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</si>
  <si>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</si>
  <si>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</si>
  <si>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</si>
  <si>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</si>
  <si>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</si>
  <si>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</si>
  <si>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</si>
  <si>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</si>
  <si>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</si>
  <si>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</si>
  <si>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</si>
  <si>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</si>
  <si>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</si>
  <si>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</si>
  <si>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</si>
  <si>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</si>
  <si>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</si>
  <si>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</si>
  <si>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</si>
  <si>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</si>
  <si>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</si>
  <si>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</si>
  <si>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</si>
  <si>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</si>
  <si>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</si>
  <si>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</si>
  <si>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</si>
  <si>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</si>
  <si>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</si>
  <si>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</si>
  <si>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</si>
  <si>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</si>
  <si>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</si>
  <si>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</si>
  <si>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</si>
  <si>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</si>
  <si>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</si>
  <si>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</si>
  <si>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</si>
  <si>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</si>
  <si>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</si>
  <si>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</si>
  <si>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</si>
  <si>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</si>
  <si>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</si>
  <si>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</si>
  <si>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</si>
  <si>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</si>
  <si>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</si>
  <si>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</si>
  <si>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</si>
  <si>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</si>
  <si>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</si>
  <si>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</si>
  <si>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</si>
  <si>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</si>
  <si>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</si>
  <si>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</si>
  <si>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</si>
  <si>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</si>
  <si>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</si>
  <si>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</si>
  <si>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</si>
  <si>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</si>
  <si>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</si>
  <si>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</si>
  <si>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</si>
  <si>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</si>
  <si>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</si>
  <si>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</si>
  <si>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</si>
  <si>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</si>
  <si>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</si>
  <si>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</si>
  <si>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</si>
  <si>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</si>
  <si>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</si>
  <si>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</si>
  <si>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</si>
  <si>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</si>
  <si>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</si>
  <si>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</si>
  <si>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</si>
  <si>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</si>
  <si>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</si>
  <si>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</si>
  <si>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</si>
  <si>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</si>
  <si>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</si>
  <si>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</si>
  <si>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</si>
  <si>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</si>
  <si>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</si>
  <si>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</si>
  <si>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</si>
  <si>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</si>
  <si>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</si>
  <si>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</si>
  <si>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</si>
  <si>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</si>
  <si>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</si>
  <si>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</si>
  <si>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</si>
  <si>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</si>
  <si>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</si>
  <si>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</si>
  <si>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</si>
  <si>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</si>
  <si>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</si>
  <si>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</si>
  <si>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</si>
  <si>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</si>
  <si>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</si>
  <si>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</si>
  <si>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</si>
  <si>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</si>
  <si>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</si>
  <si>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</si>
  <si>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</si>
  <si>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</si>
  <si>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</si>
  <si>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</si>
  <si>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</si>
  <si>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</si>
  <si>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</si>
  <si>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</si>
  <si>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</si>
  <si>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</si>
  <si>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</si>
  <si>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</si>
  <si>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</si>
  <si>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</si>
  <si>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</si>
  <si>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</si>
  <si>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</si>
  <si>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</si>
  <si>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</si>
  <si>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</si>
  <si>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</si>
  <si>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</si>
  <si>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</si>
  <si>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</si>
  <si>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</si>
  <si>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</si>
  <si>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</si>
  <si>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</si>
  <si>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</si>
  <si>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</si>
  <si>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</si>
  <si>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</si>
  <si>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</si>
  <si>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</si>
  <si>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</si>
  <si>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</si>
  <si>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</si>
  <si>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</si>
  <si>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</si>
  <si>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</si>
  <si>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</si>
  <si>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</si>
  <si>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</si>
  <si>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</si>
  <si>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</si>
  <si>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</si>
  <si>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</si>
  <si>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</si>
  <si>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</si>
  <si>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</si>
  <si>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</si>
  <si>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</si>
  <si>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</si>
  <si>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</si>
  <si>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</si>
  <si>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</si>
  <si>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</si>
  <si>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</si>
  <si>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</si>
  <si>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</si>
  <si>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</si>
  <si>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</si>
  <si>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</si>
  <si>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</si>
  <si>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</si>
  <si>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</si>
  <si>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</si>
  <si>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</si>
  <si>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</si>
  <si>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</si>
  <si>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</si>
  <si>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</si>
  <si>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</si>
  <si>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</si>
  <si>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</si>
  <si>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</si>
  <si>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</si>
  <si>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</si>
  <si>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</si>
  <si>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</si>
  <si>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</si>
  <si>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</si>
  <si>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</si>
  <si>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</si>
  <si>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</si>
  <si>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</si>
  <si>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</si>
  <si>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</si>
  <si>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</si>
  <si>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</si>
  <si>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</si>
  <si>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</si>
  <si>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</si>
  <si>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</si>
  <si>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</si>
  <si>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</si>
  <si>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</si>
  <si>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</si>
  <si>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</si>
  <si>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</si>
  <si>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</si>
  <si>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</si>
  <si>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</si>
  <si>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</si>
  <si>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</si>
  <si>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</si>
  <si>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</si>
  <si>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</si>
  <si>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</si>
  <si>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</si>
  <si>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</si>
  <si>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</si>
  <si>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</si>
  <si>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</si>
  <si>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</si>
  <si>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</si>
  <si>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</si>
  <si>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</si>
  <si>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</si>
  <si>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</si>
  <si>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</si>
  <si>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</si>
  <si>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</si>
  <si>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</si>
  <si>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</si>
  <si>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</si>
  <si>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</si>
  <si>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</si>
  <si>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</si>
  <si>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</si>
  <si>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</si>
  <si>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</si>
  <si>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</si>
  <si>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</si>
  <si>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</si>
  <si>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</si>
  <si>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</si>
  <si>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</si>
  <si>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</si>
  <si>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</si>
  <si>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</si>
  <si>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</si>
  <si>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</si>
  <si>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</si>
  <si>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</si>
  <si>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</si>
  <si>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</si>
  <si>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</si>
  <si>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</si>
  <si>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</si>
  <si>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</si>
  <si>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</si>
  <si>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</si>
  <si>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</si>
  <si>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</si>
  <si>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</si>
  <si>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</si>
  <si>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</si>
  <si>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</si>
  <si>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</si>
  <si>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</si>
  <si>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</si>
  <si>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</si>
  <si>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</si>
  <si>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</si>
  <si>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</si>
  <si>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</si>
  <si>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</si>
  <si>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</si>
  <si>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</si>
  <si>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</si>
  <si>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</si>
  <si>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</si>
  <si>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</si>
  <si>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</si>
  <si>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</si>
  <si>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</si>
  <si>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</si>
  <si>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</si>
  <si>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</si>
  <si>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</si>
  <si>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</si>
  <si>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</si>
  <si>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</si>
  <si>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</si>
  <si>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</si>
  <si>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</si>
  <si>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</si>
  <si>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</si>
  <si>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</si>
  <si>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</si>
  <si>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</si>
  <si>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</si>
  <si>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</si>
  <si>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</si>
  <si>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</si>
  <si>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</si>
  <si>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</si>
  <si>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</si>
  <si>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</si>
  <si>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</si>
  <si>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</si>
  <si>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</si>
  <si>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</si>
  <si>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</si>
  <si>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</si>
  <si>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</si>
  <si>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</si>
  <si>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</si>
  <si>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</si>
  <si>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</si>
  <si>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</si>
  <si>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</si>
  <si>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</si>
  <si>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</si>
  <si>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</si>
  <si>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</si>
  <si>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</si>
  <si>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</si>
  <si>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</si>
  <si>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</si>
  <si>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</si>
  <si>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</si>
  <si>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</si>
  <si>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</si>
  <si>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</si>
  <si>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</si>
  <si>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</si>
  <si>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</si>
  <si>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</si>
  <si>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</si>
  <si>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</si>
  <si>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</si>
  <si>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</si>
  <si>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</si>
  <si>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</si>
  <si>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</si>
  <si>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</si>
  <si>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</si>
  <si>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</si>
  <si>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</si>
  <si>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</si>
  <si>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</si>
  <si>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</si>
  <si>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</si>
  <si>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</si>
  <si>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</si>
  <si>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</si>
  <si>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</si>
  <si>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</si>
  <si>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</si>
  <si>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</si>
  <si>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</si>
  <si>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</si>
  <si>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</si>
  <si>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</si>
  <si>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</si>
  <si>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</si>
  <si>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</si>
  <si>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</si>
  <si>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</si>
  <si>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</si>
  <si>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</si>
  <si>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</si>
  <si>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</si>
  <si>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</si>
  <si>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</si>
  <si>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</si>
  <si>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</si>
  <si>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</si>
  <si>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</si>
  <si>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</si>
  <si>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</si>
  <si>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</si>
  <si>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</si>
  <si>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</si>
  <si>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</si>
  <si>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</si>
  <si>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</si>
  <si>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</si>
  <si>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</si>
  <si>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</si>
  <si>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</si>
  <si>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</si>
  <si>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</si>
  <si>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</si>
  <si>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</si>
  <si>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</si>
  <si>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</si>
  <si>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</si>
  <si>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</si>
  <si>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</si>
  <si>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</si>
  <si>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</si>
  <si>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</si>
  <si>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</si>
  <si>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</si>
  <si>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</si>
  <si>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</si>
  <si>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</si>
  <si>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</si>
  <si>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</si>
  <si>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</si>
  <si>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</si>
  <si>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</si>
  <si>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</si>
  <si>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</si>
  <si>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</si>
  <si>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</si>
  <si>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</si>
  <si>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</si>
  <si>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</si>
  <si>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</si>
  <si>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</si>
  <si>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</si>
  <si>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</si>
  <si>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</si>
  <si>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</si>
  <si>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</si>
  <si>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</si>
  <si>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</si>
  <si>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</si>
  <si>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</si>
  <si>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</si>
  <si>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</si>
  <si>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</si>
  <si>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</si>
  <si>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</si>
  <si>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</si>
  <si>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</si>
  <si>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</si>
  <si>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</si>
  <si>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</si>
  <si>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</si>
  <si>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</si>
  <si>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</si>
  <si>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</si>
  <si>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</si>
  <si>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</si>
  <si>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</si>
  <si>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</si>
  <si>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</si>
  <si>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</si>
  <si>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</si>
  <si>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</si>
  <si>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</si>
  <si>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</si>
  <si>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</si>
  <si>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</si>
  <si>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</si>
  <si>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</si>
  <si>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</si>
  <si>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</si>
  <si>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</si>
  <si>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</si>
  <si>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</si>
  <si>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</si>
  <si>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</si>
  <si>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</si>
  <si>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</si>
  <si>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</si>
  <si>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</si>
  <si>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</si>
  <si>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</si>
  <si>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</si>
  <si>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</si>
  <si>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</si>
  <si>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</si>
  <si>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</si>
  <si>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</si>
  <si>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</si>
  <si>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</si>
  <si>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</si>
  <si>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</si>
  <si>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</si>
  <si>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</si>
  <si>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</si>
  <si>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</si>
  <si>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</si>
  <si>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</si>
  <si>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</si>
  <si>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</si>
  <si>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</si>
  <si>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</si>
  <si>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</si>
  <si>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</si>
  <si>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</si>
  <si>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</si>
  <si>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</si>
  <si>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</si>
  <si>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</si>
  <si>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</si>
  <si>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</si>
  <si>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</si>
  <si>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</si>
  <si>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</si>
  <si>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</si>
  <si>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</si>
  <si>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</si>
  <si>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</si>
  <si>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</si>
  <si>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</si>
  <si>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</si>
  <si>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</si>
  <si>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</si>
  <si>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</si>
  <si>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</si>
  <si>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</si>
  <si>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</si>
  <si>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</si>
  <si>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</si>
  <si>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</si>
  <si>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</si>
  <si>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</si>
  <si>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</si>
  <si>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</si>
  <si>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</si>
  <si>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</si>
  <si>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</si>
  <si>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</si>
  <si>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</si>
  <si>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</si>
  <si>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</si>
  <si>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</si>
  <si>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</si>
  <si>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</si>
  <si>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</si>
  <si>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</si>
  <si>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</si>
  <si>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</si>
  <si>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</si>
  <si>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</si>
  <si>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</si>
  <si>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</si>
  <si>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</si>
  <si>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</si>
  <si>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</si>
  <si>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</si>
  <si>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</si>
  <si>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</si>
  <si>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</si>
  <si>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</si>
  <si>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</si>
  <si>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</si>
  <si>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</si>
  <si>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</si>
  <si>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</si>
  <si>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</si>
  <si>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</si>
  <si>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</si>
  <si>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</si>
  <si>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</si>
  <si>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</si>
  <si>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</si>
  <si>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</si>
  <si>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</si>
  <si>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</si>
  <si>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</si>
  <si>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</si>
  <si>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</si>
  <si>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</si>
  <si>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</si>
  <si>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</si>
  <si>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</si>
  <si>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</si>
  <si>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</si>
  <si>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</si>
  <si>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</si>
  <si>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</si>
  <si>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</si>
  <si>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</si>
  <si>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</si>
  <si>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</si>
  <si>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</si>
  <si>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</si>
  <si>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</si>
  <si>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</si>
  <si>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</si>
  <si>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</si>
  <si>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</si>
  <si>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</si>
  <si>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</si>
  <si>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</si>
  <si>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</si>
  <si>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</si>
  <si>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</si>
  <si>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</si>
  <si>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</si>
  <si>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</si>
  <si>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</si>
  <si>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</si>
  <si>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</si>
  <si>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</si>
  <si>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</si>
  <si>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</si>
  <si>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</si>
  <si>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</si>
  <si>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</si>
  <si>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</si>
  <si>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</si>
  <si>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</si>
  <si>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</si>
  <si>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</si>
  <si>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</si>
  <si>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</si>
  <si>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</si>
  <si>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</si>
  <si>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</si>
  <si>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</si>
  <si>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</si>
  <si>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</si>
  <si>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</si>
  <si>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</si>
  <si>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</si>
  <si>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</si>
  <si>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</si>
  <si>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</si>
  <si>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</si>
  <si>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</si>
  <si>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</si>
  <si>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</si>
  <si>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</si>
  <si>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</si>
  <si>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</si>
  <si>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</si>
  <si>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</si>
  <si>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</si>
  <si>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</si>
  <si>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</si>
  <si>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</si>
  <si>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</si>
  <si>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</si>
  <si>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</si>
  <si>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</si>
  <si>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</si>
  <si>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</si>
  <si>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</si>
  <si>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</si>
  <si>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</si>
  <si>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</si>
  <si>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</si>
  <si>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</si>
  <si>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</si>
  <si>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</si>
  <si>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</si>
  <si>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</si>
  <si>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</si>
  <si>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</si>
  <si>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</si>
  <si>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</si>
  <si>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</si>
  <si>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</si>
  <si>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</si>
  <si>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</si>
  <si>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</si>
  <si>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</si>
  <si>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</si>
  <si>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</si>
  <si>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</si>
  <si>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</si>
  <si>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</si>
  <si>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</si>
  <si>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</si>
  <si>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</si>
  <si>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</si>
  <si>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</si>
  <si>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</si>
  <si>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</si>
  <si>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</si>
  <si>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</si>
  <si>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</si>
  <si>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</si>
  <si>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</si>
  <si>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</si>
  <si>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</si>
  <si>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</si>
  <si>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</si>
  <si>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</si>
  <si>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</si>
  <si>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</si>
  <si>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</si>
  <si>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</si>
  <si>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</si>
  <si>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</si>
  <si>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</si>
  <si>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</si>
  <si>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</si>
  <si>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</si>
  <si>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</si>
  <si>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</si>
  <si>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</si>
  <si>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</si>
  <si>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</si>
  <si>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</si>
  <si>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</si>
  <si>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</si>
  <si>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</si>
  <si>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</si>
  <si>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</si>
  <si>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</si>
  <si>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</si>
  <si>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</si>
  <si>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</si>
  <si>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</si>
  <si>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</si>
  <si>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</si>
  <si>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</si>
  <si>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</si>
  <si>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</si>
  <si>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</si>
  <si>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</si>
  <si>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</si>
  <si>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</si>
  <si>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</si>
  <si>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</si>
  <si>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</si>
  <si>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</si>
  <si>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</si>
  <si>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</si>
  <si>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</si>
  <si>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</si>
  <si>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</si>
  <si>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</si>
  <si>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</si>
  <si>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</si>
  <si>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</si>
  <si>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</si>
  <si>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</si>
  <si>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</si>
  <si>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</si>
  <si>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</si>
  <si>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</si>
  <si>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</si>
  <si>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</si>
  <si>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</si>
  <si>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</si>
  <si>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</si>
  <si>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</si>
  <si>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</si>
  <si>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</si>
  <si>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</si>
  <si>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</si>
  <si>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</si>
  <si>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</si>
  <si>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</si>
  <si>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</si>
  <si>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</si>
  <si>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</si>
  <si>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</si>
  <si>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</si>
  <si>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</si>
  <si>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</si>
  <si>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</si>
  <si>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</si>
  <si>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</si>
  <si>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</si>
  <si>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</si>
  <si>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</si>
  <si>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</si>
  <si>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</si>
  <si>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</si>
  <si>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</si>
  <si>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</si>
  <si>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</si>
  <si>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</si>
  <si>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</si>
  <si>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</si>
  <si>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</si>
  <si>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</si>
  <si>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</si>
  <si>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</si>
  <si>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</si>
  <si>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</si>
  <si>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</si>
  <si>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</si>
  <si>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</si>
  <si>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</si>
  <si>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</si>
  <si>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</si>
  <si>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</si>
  <si>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</si>
  <si>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</si>
  <si>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</si>
  <si>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</si>
  <si>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</si>
  <si>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</si>
  <si>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</si>
  <si>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</si>
  <si>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</si>
  <si>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</si>
  <si>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</si>
  <si>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</si>
  <si>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</si>
  <si>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</si>
  <si>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</si>
  <si>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</si>
  <si>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</si>
  <si>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</si>
  <si>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</si>
  <si>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</si>
  <si>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</si>
  <si>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</si>
  <si>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</si>
  <si>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</si>
  <si>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</si>
  <si>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</si>
  <si>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</si>
  <si>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</si>
  <si>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</si>
  <si>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</si>
  <si>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</si>
  <si>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</si>
  <si>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</si>
  <si>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</si>
  <si>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</si>
  <si>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</si>
  <si>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</si>
  <si>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</si>
  <si>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</si>
  <si>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</si>
  <si>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</si>
  <si>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</si>
  <si>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</si>
  <si>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</si>
  <si>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</si>
  <si>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</si>
  <si>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</si>
  <si>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</si>
  <si>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</si>
  <si>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</si>
  <si>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</si>
  <si>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</si>
  <si>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</si>
  <si>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</si>
  <si>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</si>
  <si>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</si>
  <si>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</si>
  <si>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</si>
  <si>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</si>
  <si>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</si>
  <si>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</si>
  <si>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</si>
  <si>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</si>
  <si>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</si>
  <si>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</si>
  <si>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</si>
  <si>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</si>
  <si>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</si>
  <si>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</si>
  <si>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</si>
  <si>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</si>
  <si>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</si>
  <si>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</si>
  <si>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</si>
  <si>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</si>
  <si>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</si>
  <si>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</si>
  <si>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</si>
  <si>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</si>
  <si>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</si>
  <si>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</si>
  <si>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</si>
  <si>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</si>
  <si>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</si>
  <si>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</si>
  <si>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</si>
  <si>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</si>
  <si>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</si>
  <si>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</si>
  <si>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</si>
  <si>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</si>
  <si>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</si>
  <si>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</si>
  <si>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</si>
  <si>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</si>
  <si>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</si>
  <si>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</si>
  <si>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</si>
  <si>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</si>
  <si>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</si>
  <si>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</si>
  <si>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</si>
  <si>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</si>
  <si>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</si>
  <si>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</si>
  <si>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</si>
  <si>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</si>
  <si>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</si>
  <si>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</si>
  <si>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</si>
  <si>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</si>
  <si>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</si>
  <si>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</si>
  <si>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</si>
  <si>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</si>
  <si>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</si>
  <si>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</si>
  <si>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</si>
  <si>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</si>
  <si>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</si>
  <si>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</si>
  <si>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</si>
  <si>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</si>
  <si>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</si>
  <si>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</si>
  <si>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</si>
  <si>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</si>
  <si>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</si>
  <si>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</si>
  <si>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</si>
  <si>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</si>
  <si>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</si>
  <si>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</si>
  <si>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</si>
  <si>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</si>
  <si>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</si>
  <si>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</si>
  <si>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</si>
  <si>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</si>
  <si>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</si>
  <si>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</si>
  <si>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</si>
  <si>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</si>
  <si>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</si>
  <si>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</si>
  <si>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</si>
  <si>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</si>
  <si>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</si>
  <si>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</si>
  <si>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</si>
  <si>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</si>
  <si>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</si>
  <si>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</si>
  <si>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</si>
  <si>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</si>
  <si>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</si>
  <si>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</si>
  <si>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</si>
  <si>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</si>
  <si>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</si>
  <si>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</si>
  <si>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</si>
  <si>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</si>
  <si>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</si>
  <si>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</si>
  <si>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</si>
  <si>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</si>
  <si>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</si>
  <si>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</si>
  <si>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</si>
  <si>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</si>
  <si>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</si>
  <si>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</si>
  <si>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</si>
  <si>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</si>
  <si>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</si>
  <si>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</si>
  <si>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</si>
  <si>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</si>
  <si>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</si>
  <si>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</si>
  <si>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</si>
  <si>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</si>
  <si>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</si>
  <si>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</si>
  <si>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</si>
  <si>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</si>
  <si>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</si>
  <si>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</si>
  <si>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</si>
  <si>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</si>
  <si>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</si>
  <si>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</si>
  <si>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</si>
  <si>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</si>
  <si>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</si>
  <si>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</si>
  <si>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</si>
  <si>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</si>
  <si>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</si>
  <si>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</si>
  <si>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</si>
  <si>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</si>
  <si>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</si>
  <si>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</si>
  <si>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</si>
  <si>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</si>
  <si>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</si>
  <si>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</si>
  <si>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</si>
  <si>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</si>
  <si>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</si>
  <si>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</si>
  <si>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</si>
  <si>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</si>
  <si>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</si>
  <si>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</si>
  <si>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</si>
  <si>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</si>
  <si>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</si>
  <si>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</si>
  <si>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</si>
  <si>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</si>
  <si>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</si>
  <si>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</si>
  <si>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</si>
  <si>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</si>
  <si>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</si>
  <si>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</si>
  <si>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</si>
  <si>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</si>
  <si>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</si>
  <si>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</si>
  <si>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</si>
  <si>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</si>
  <si>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</si>
  <si>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</si>
  <si>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</si>
  <si>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</si>
  <si>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</si>
  <si>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</si>
  <si>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</si>
  <si>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</si>
  <si>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</si>
  <si>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</si>
  <si>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</si>
  <si>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</si>
  <si>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</si>
  <si>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</si>
  <si>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</si>
  <si>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</si>
  <si>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</si>
  <si>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</si>
  <si>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</si>
  <si>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</si>
  <si>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</si>
  <si>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</si>
  <si>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</si>
  <si>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</si>
  <si>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</si>
  <si>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</si>
  <si>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</si>
  <si>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</si>
  <si>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</si>
  <si>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</si>
  <si>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</si>
  <si>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</si>
  <si>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</si>
  <si>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</si>
  <si>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</si>
  <si>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</si>
  <si>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</si>
  <si>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</si>
  <si>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</si>
  <si>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</si>
  <si>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</si>
  <si>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</si>
  <si>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</si>
  <si>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</si>
  <si>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</si>
  <si>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</si>
  <si>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</si>
  <si>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</si>
  <si>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</si>
  <si>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</si>
  <si>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</si>
  <si>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</si>
  <si>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</si>
  <si>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</si>
  <si>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</si>
  <si>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</si>
  <si>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</si>
  <si>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</si>
  <si>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</si>
  <si>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</si>
  <si>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</si>
  <si>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</si>
  <si>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</si>
  <si>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</si>
  <si>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</si>
  <si>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</si>
  <si>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</si>
  <si>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</si>
  <si>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</si>
  <si>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</si>
  <si>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</si>
  <si>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</si>
  <si>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</si>
  <si>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</si>
  <si>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</si>
  <si>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</si>
  <si>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</si>
  <si>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</si>
  <si>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</si>
  <si>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</si>
  <si>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</si>
  <si>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</si>
  <si>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</si>
  <si>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</si>
  <si>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</si>
  <si>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</si>
  <si>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</si>
  <si>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</si>
  <si>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</si>
  <si>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</si>
  <si>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</si>
  <si>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</si>
  <si>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</si>
  <si>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</si>
  <si>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</si>
  <si>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</si>
  <si>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</si>
  <si>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</si>
  <si>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</si>
  <si>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</si>
  <si>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</si>
  <si>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</si>
  <si>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</si>
  <si>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</si>
  <si>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</si>
  <si>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</si>
  <si>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</si>
  <si>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</si>
  <si>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</si>
  <si>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</si>
  <si>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</si>
  <si>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</si>
  <si>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</si>
  <si>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</si>
  <si>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</si>
  <si>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</si>
  <si>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</si>
  <si>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</si>
  <si>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</si>
  <si>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</si>
  <si>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</si>
  <si>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</si>
  <si>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</si>
  <si>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</si>
  <si>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</si>
  <si>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</si>
  <si>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</si>
  <si>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</si>
  <si>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</si>
  <si>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</si>
  <si>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</si>
  <si>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</si>
  <si>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</si>
  <si>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</si>
  <si>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</si>
  <si>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</si>
  <si>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</si>
  <si>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</si>
  <si>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</si>
  <si>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</si>
  <si>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</si>
  <si>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</si>
  <si>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</si>
  <si>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</si>
  <si>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</si>
  <si>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</si>
  <si>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</si>
  <si>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</si>
  <si>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</si>
  <si>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</si>
  <si>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</si>
  <si>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</si>
  <si>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</si>
  <si>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</si>
  <si>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</si>
  <si>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</si>
  <si>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</si>
  <si>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</si>
  <si>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</si>
  <si>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</si>
  <si>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</si>
  <si>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</si>
  <si>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</si>
  <si>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</si>
  <si>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</si>
  <si>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</si>
  <si>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</si>
  <si>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</si>
  <si>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</si>
  <si>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</si>
  <si>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</si>
  <si>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</si>
  <si>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</si>
  <si>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</si>
  <si>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</si>
  <si>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</si>
  <si>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</si>
  <si>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</si>
  <si>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</si>
  <si>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</si>
  <si>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</si>
  <si>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</si>
  <si>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</si>
  <si>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</si>
  <si>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</si>
  <si>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</si>
  <si>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</si>
  <si>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</si>
  <si>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</si>
  <si>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</si>
  <si>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</si>
  <si>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</si>
  <si>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</si>
  <si>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</si>
  <si>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</si>
  <si>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</si>
  <si>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</si>
  <si>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</si>
  <si>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</si>
  <si>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</si>
  <si>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</si>
  <si>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</si>
  <si>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</si>
  <si>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</si>
  <si>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</si>
  <si>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</si>
  <si>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</si>
  <si>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</si>
  <si>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</si>
  <si>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</si>
  <si>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</si>
  <si>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</si>
  <si>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</si>
  <si>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</si>
  <si>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</si>
  <si>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</si>
  <si>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</si>
  <si>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</si>
  <si>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</si>
  <si>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</si>
  <si>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</si>
  <si>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</si>
  <si>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</si>
  <si>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</si>
  <si>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</si>
  <si>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</si>
  <si>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</si>
  <si>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</si>
  <si>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</si>
  <si>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</si>
  <si>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</si>
  <si>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</si>
  <si>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</si>
  <si>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</si>
  <si>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</si>
  <si>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</si>
  <si>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</si>
  <si>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</si>
  <si>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</si>
  <si>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</si>
  <si>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</si>
  <si>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</si>
  <si>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</si>
  <si>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</si>
  <si>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</si>
  <si>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</si>
  <si>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</si>
  <si>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</si>
  <si>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</si>
  <si>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</si>
  <si>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</si>
  <si>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</si>
  <si>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</si>
  <si>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</si>
  <si>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</si>
  <si>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</si>
  <si>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</si>
  <si>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</si>
  <si>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</si>
  <si>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</si>
  <si>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</si>
  <si>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</si>
  <si>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</si>
  <si>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</si>
  <si>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</si>
  <si>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</si>
  <si>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</si>
  <si>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</si>
  <si>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</si>
  <si>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</si>
  <si>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</si>
  <si>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</si>
  <si>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</si>
  <si>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</si>
  <si>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</si>
  <si>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</si>
  <si>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</si>
  <si>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</si>
  <si>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</si>
  <si>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</si>
  <si>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</si>
  <si>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</si>
  <si>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</si>
  <si>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</si>
  <si>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</si>
  <si>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</si>
  <si>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</si>
  <si>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</si>
  <si>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</si>
  <si>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</si>
  <si>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</si>
  <si>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</si>
  <si>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</si>
  <si>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</si>
  <si>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</si>
  <si>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</si>
  <si>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</si>
  <si>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</si>
  <si>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</si>
  <si>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</si>
  <si>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</si>
  <si>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</si>
  <si>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</si>
  <si>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</si>
  <si>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</si>
  <si>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</si>
  <si>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</si>
  <si>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</si>
  <si>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</si>
  <si>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</si>
  <si>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</si>
  <si>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</si>
  <si>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</si>
  <si>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</si>
  <si>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</si>
  <si>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</si>
  <si>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</si>
  <si>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</si>
  <si>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</si>
  <si>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</si>
  <si>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</si>
  <si>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</si>
  <si>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</si>
  <si>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</si>
  <si>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</si>
  <si>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</si>
  <si>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</si>
  <si>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</si>
  <si>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</si>
  <si>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</si>
  <si>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</si>
  <si>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</si>
  <si>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</si>
  <si>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</si>
  <si>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</si>
  <si>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</si>
  <si>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</si>
  <si>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</si>
  <si>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</si>
  <si>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</si>
  <si>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</si>
  <si>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</si>
  <si>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</si>
  <si>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</si>
  <si>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</si>
  <si>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</si>
  <si>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</si>
  <si>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</si>
  <si>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</si>
  <si>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</si>
  <si>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</si>
  <si>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</si>
  <si>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</si>
  <si>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</si>
  <si>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</si>
  <si>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</si>
  <si>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</si>
  <si>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</si>
  <si>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</si>
  <si>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</si>
  <si>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</si>
  <si>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</si>
  <si>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</si>
  <si>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</si>
  <si>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</si>
  <si>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</si>
  <si>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</si>
  <si>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</si>
  <si>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</si>
  <si>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</si>
  <si>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</si>
  <si>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</si>
  <si>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</si>
  <si>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</si>
  <si>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</si>
  <si>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</si>
  <si>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</si>
  <si>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</si>
  <si>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</si>
  <si>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</si>
  <si>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</si>
  <si>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</si>
  <si>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</si>
  <si>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</si>
  <si>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</si>
  <si>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</si>
  <si>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</si>
  <si>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</si>
  <si>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</si>
  <si>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</si>
  <si>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</si>
  <si>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</si>
  <si>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</si>
  <si>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</si>
  <si>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</si>
  <si>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</si>
  <si>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</si>
  <si>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</si>
  <si>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</si>
  <si>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</si>
  <si>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</si>
  <si>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</si>
  <si>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</si>
  <si>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</si>
  <si>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</si>
  <si>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</si>
  <si>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</si>
  <si>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</si>
  <si>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</si>
  <si>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</si>
  <si>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</si>
  <si>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</si>
  <si>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</si>
  <si>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</si>
  <si>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</si>
  <si>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</si>
  <si>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</si>
  <si>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</si>
  <si>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</si>
  <si>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</si>
  <si>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</si>
  <si>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</si>
  <si>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</si>
  <si>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</si>
  <si>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</si>
  <si>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</si>
  <si>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</si>
  <si>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</si>
  <si>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</si>
  <si>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</si>
  <si>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</si>
  <si>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</si>
  <si>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</si>
  <si>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</si>
  <si>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</si>
  <si>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</si>
  <si>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</si>
  <si>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</si>
  <si>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</si>
  <si>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</si>
  <si>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</si>
  <si>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</si>
  <si>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</si>
  <si>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</si>
  <si>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</si>
  <si>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</si>
  <si>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</si>
  <si>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</si>
  <si>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</si>
  <si>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</si>
  <si>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</si>
  <si>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</si>
  <si>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</si>
  <si>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</si>
  <si>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</si>
  <si>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</si>
  <si>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</si>
  <si>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</si>
  <si>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</si>
  <si>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</si>
  <si>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</si>
  <si>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</si>
  <si>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</si>
  <si>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</si>
  <si>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</si>
  <si>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</si>
  <si>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</si>
  <si>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</si>
  <si>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</si>
  <si>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</si>
  <si>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</si>
  <si>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</si>
  <si>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</si>
  <si>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</si>
  <si>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</si>
  <si>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</si>
  <si>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</si>
  <si>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</si>
  <si>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</si>
  <si>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</si>
  <si>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</si>
  <si>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</si>
  <si>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</si>
  <si>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</si>
  <si>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</si>
  <si>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</si>
  <si>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</si>
  <si>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</si>
  <si>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</si>
  <si>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</si>
  <si>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</si>
  <si>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</si>
  <si>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</si>
  <si>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</si>
  <si>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</si>
  <si>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</si>
  <si>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</si>
  <si>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</si>
  <si>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</si>
  <si>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</si>
  <si>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</si>
  <si>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</si>
  <si>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</si>
  <si>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</si>
  <si>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</si>
  <si>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</si>
  <si>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</si>
  <si>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</si>
  <si>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</si>
  <si>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</si>
  <si>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</si>
  <si>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</si>
  <si>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</si>
  <si>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</si>
  <si>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</si>
  <si>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</si>
  <si>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</si>
  <si>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</si>
  <si>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</si>
  <si>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</si>
  <si>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</si>
  <si>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</si>
  <si>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</si>
  <si>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</si>
  <si>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</si>
  <si>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</si>
  <si>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</si>
  <si>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</si>
  <si>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</si>
  <si>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</si>
  <si>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</si>
  <si>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</si>
  <si>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</si>
  <si>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</si>
  <si>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</si>
  <si>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</si>
  <si>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</si>
  <si>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</si>
  <si>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</si>
  <si>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</si>
  <si>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</si>
  <si>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</si>
  <si>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</si>
  <si>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</si>
  <si>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</si>
  <si>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</si>
  <si>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</si>
  <si>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</si>
  <si>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</si>
  <si>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</si>
  <si>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</si>
  <si>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</si>
  <si>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</si>
  <si>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</si>
  <si>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</si>
  <si>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</si>
  <si>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</si>
  <si>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</si>
  <si>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</si>
  <si>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</si>
  <si>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</si>
  <si>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</si>
  <si>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</si>
  <si>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</si>
  <si>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</si>
  <si>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</si>
  <si>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</si>
  <si>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</si>
  <si>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</si>
  <si>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</si>
  <si>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</si>
  <si>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</si>
  <si>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</si>
  <si>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</si>
  <si>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</si>
  <si>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</si>
  <si>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</si>
  <si>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</si>
  <si>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</si>
  <si>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</si>
  <si>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</si>
  <si>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</si>
  <si>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</si>
  <si>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</si>
  <si>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</si>
  <si>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</si>
  <si>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</si>
  <si>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</si>
  <si>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</si>
  <si>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</si>
  <si>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</si>
  <si>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</si>
  <si>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</si>
  <si>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</si>
  <si>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</si>
  <si>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</si>
  <si>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</si>
  <si>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</si>
  <si>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</si>
  <si>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</si>
  <si>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</si>
  <si>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</si>
  <si>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</si>
  <si>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</si>
  <si>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</si>
  <si>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</si>
  <si>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</si>
  <si>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</si>
  <si>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</si>
  <si>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</si>
  <si>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</si>
  <si>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</si>
  <si>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</si>
  <si>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</si>
  <si>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</si>
  <si>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</si>
  <si>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</si>
  <si>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</si>
  <si>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</si>
  <si>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</si>
  <si>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</si>
  <si>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</si>
  <si>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</si>
  <si>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</si>
  <si>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</si>
  <si>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</si>
  <si>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</si>
  <si>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</si>
  <si>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</si>
  <si>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</si>
  <si>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</si>
  <si>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</si>
  <si>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</si>
  <si>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</si>
  <si>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</si>
  <si>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</si>
  <si>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</si>
  <si>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</si>
  <si>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</si>
  <si>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</si>
  <si>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</si>
  <si>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</si>
  <si>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</si>
  <si>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</si>
  <si>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</si>
  <si>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</si>
  <si>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</si>
  <si>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</si>
  <si>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</si>
  <si>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</si>
  <si>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</si>
  <si>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</si>
  <si>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</si>
  <si>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</si>
  <si>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</si>
  <si>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</si>
  <si>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</si>
  <si>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</si>
  <si>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</si>
  <si>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</si>
  <si>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</si>
  <si>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</si>
  <si>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</si>
  <si>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</si>
  <si>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</si>
  <si>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</si>
  <si>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</si>
  <si>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</si>
  <si>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</si>
  <si>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</si>
  <si>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</si>
  <si>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</si>
  <si>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</si>
  <si>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</si>
  <si>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</si>
  <si>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</si>
  <si>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</si>
  <si>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</si>
  <si>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</si>
  <si>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</si>
  <si>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</si>
  <si>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</si>
  <si>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</si>
  <si>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</si>
  <si>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</si>
  <si>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</si>
  <si>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</si>
  <si>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</si>
  <si>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</si>
  <si>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</si>
  <si>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</si>
  <si>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</si>
  <si>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</si>
  <si>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</si>
  <si>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</si>
  <si>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</si>
  <si>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</si>
  <si>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</si>
  <si>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</si>
  <si>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</si>
  <si>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</si>
  <si>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</si>
  <si>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</si>
  <si>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</si>
  <si>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</si>
  <si>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</si>
  <si>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</si>
  <si>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</si>
  <si>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</si>
  <si>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</si>
  <si>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</si>
  <si>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</si>
  <si>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</si>
  <si>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</si>
  <si>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</si>
  <si>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</si>
  <si>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</si>
  <si>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</si>
  <si>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</si>
  <si>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</si>
  <si>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</si>
  <si>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</si>
  <si>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</si>
  <si>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</si>
  <si>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</si>
  <si>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</si>
  <si>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</si>
  <si>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</si>
  <si>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</si>
  <si>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</si>
  <si>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</si>
  <si>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</si>
  <si>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</si>
  <si>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</si>
  <si>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</si>
  <si>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</si>
  <si>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</si>
  <si>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</si>
  <si>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</si>
  <si>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</si>
  <si>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</si>
  <si>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</si>
  <si>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</si>
  <si>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</si>
  <si>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</si>
  <si>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</si>
  <si>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</si>
  <si>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</si>
  <si>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</si>
  <si>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</si>
  <si>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</si>
  <si>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</si>
  <si>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</si>
  <si>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</si>
  <si>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</si>
  <si>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</si>
  <si>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</si>
  <si>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</si>
  <si>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</si>
  <si>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</si>
  <si>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</si>
  <si>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</si>
  <si>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</si>
  <si>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</si>
  <si>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</si>
  <si>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</si>
  <si>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</si>
  <si>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</si>
  <si>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</si>
  <si>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</si>
  <si>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</si>
  <si>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</si>
  <si>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</si>
  <si>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</si>
  <si>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</si>
  <si>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</si>
  <si>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</si>
  <si>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</si>
  <si>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</si>
  <si>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</si>
  <si>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</si>
  <si>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</si>
  <si>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</si>
  <si>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</si>
  <si>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</si>
  <si>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</si>
  <si>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</si>
  <si>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</si>
  <si>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</si>
  <si>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</si>
  <si>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</si>
  <si>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</si>
  <si>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</si>
  <si>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</si>
  <si>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</si>
  <si>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</si>
  <si>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</si>
  <si>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</si>
  <si>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</si>
  <si>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</si>
  <si>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</si>
  <si>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</si>
  <si>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</si>
  <si>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</si>
  <si>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</si>
  <si>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</si>
  <si>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</si>
  <si>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</si>
  <si>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</si>
  <si>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</si>
  <si>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</si>
  <si>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</si>
  <si>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</si>
  <si>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</si>
  <si>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</si>
  <si>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</si>
  <si>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</si>
  <si>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</si>
  <si>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</si>
  <si>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</si>
  <si>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</si>
  <si>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</si>
  <si>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</si>
  <si>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</si>
  <si>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</si>
  <si>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</si>
  <si>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</si>
  <si>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</si>
  <si>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</si>
  <si>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</si>
  <si>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</si>
  <si>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</si>
  <si>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</si>
  <si>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</si>
  <si>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</si>
  <si>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</si>
  <si>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</si>
  <si>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</si>
  <si>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</si>
  <si>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</si>
  <si>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</si>
  <si>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</si>
  <si>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</si>
  <si>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</si>
  <si>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</si>
  <si>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</si>
  <si>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</si>
  <si>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</si>
  <si>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</si>
  <si>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</si>
  <si>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</si>
  <si>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</si>
  <si>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</si>
  <si>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</si>
  <si>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</si>
  <si>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</si>
  <si>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</si>
  <si>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</si>
  <si>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</si>
  <si>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</si>
  <si>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</si>
  <si>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</si>
  <si>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</si>
  <si>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</si>
  <si>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</si>
  <si>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</si>
  <si>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</si>
  <si>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</si>
  <si>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</si>
  <si>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</si>
  <si>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</si>
  <si>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</si>
  <si>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</si>
  <si>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</si>
  <si>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</si>
  <si>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</si>
  <si>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</si>
  <si>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</si>
  <si>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</si>
  <si>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</si>
  <si>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</si>
  <si>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</si>
  <si>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</si>
  <si>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</si>
  <si>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</si>
  <si>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</si>
  <si>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</si>
  <si>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</si>
  <si>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</si>
  <si>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</si>
  <si>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</si>
  <si>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</si>
  <si>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</si>
  <si>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</si>
  <si>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</si>
  <si>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</si>
  <si>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</si>
  <si>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</si>
  <si>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</si>
  <si>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</si>
  <si>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</si>
  <si>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</si>
  <si>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</si>
  <si>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</si>
  <si>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</si>
  <si>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</si>
  <si>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</si>
  <si>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</si>
  <si>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</si>
  <si>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</si>
  <si>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</si>
  <si>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</si>
  <si>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</si>
  <si>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</si>
  <si>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</si>
  <si>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</si>
  <si>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</si>
  <si>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</si>
  <si>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</si>
  <si>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</si>
  <si>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</si>
  <si>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</si>
  <si>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</si>
  <si>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</si>
  <si>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</si>
  <si>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</si>
  <si>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</si>
  <si>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</si>
  <si>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</si>
  <si>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</si>
  <si>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</si>
  <si>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</si>
  <si>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</si>
  <si>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</si>
  <si>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</si>
  <si>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</si>
  <si>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</si>
  <si>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</si>
  <si>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</si>
  <si>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</si>
  <si>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</si>
  <si>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</si>
  <si>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</si>
  <si>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</si>
  <si>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</si>
  <si>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</si>
  <si>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</si>
  <si>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</si>
  <si>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</si>
  <si>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</si>
  <si>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</si>
  <si>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</si>
  <si>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</si>
  <si>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</si>
  <si>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</si>
  <si>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</si>
  <si>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</si>
  <si>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</si>
  <si>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</si>
  <si>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</si>
  <si>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</si>
  <si>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</si>
  <si>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</si>
  <si>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</si>
  <si>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</si>
  <si>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</si>
  <si>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</si>
  <si>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</si>
  <si>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</si>
  <si>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</si>
  <si>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</si>
  <si>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</si>
  <si>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</si>
  <si>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</si>
  <si>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</si>
  <si>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</si>
  <si>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</si>
  <si>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</si>
  <si>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</si>
  <si>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</si>
  <si>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</si>
  <si>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</si>
  <si>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</si>
  <si>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</si>
  <si>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</si>
  <si>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</si>
  <si>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</si>
  <si>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</si>
  <si>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</si>
  <si>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</si>
  <si>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</si>
  <si>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</si>
  <si>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</si>
  <si>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</si>
  <si>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</si>
  <si>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</si>
  <si>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</si>
  <si>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</si>
  <si>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</si>
  <si>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</si>
  <si>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</si>
  <si>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</si>
  <si>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</si>
  <si>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</si>
  <si>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</si>
  <si>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</si>
  <si>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</si>
  <si>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</si>
  <si>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</si>
  <si>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</si>
  <si>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</si>
  <si>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</si>
  <si>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</si>
  <si>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</si>
  <si>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</si>
  <si>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</si>
  <si>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</si>
  <si>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</si>
  <si>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</si>
  <si>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</si>
  <si>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</si>
  <si>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</si>
  <si>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</si>
  <si>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</si>
  <si>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</si>
  <si>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</si>
  <si>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</si>
  <si>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</si>
  <si>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</si>
  <si>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</si>
  <si>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</si>
  <si>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</si>
  <si>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</si>
  <si>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</si>
  <si>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</si>
  <si>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</si>
  <si>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</si>
  <si>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</si>
  <si>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</si>
  <si>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</si>
  <si>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</si>
  <si>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</si>
  <si>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</si>
  <si>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</si>
  <si>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</si>
  <si>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</si>
  <si>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</si>
  <si>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</si>
  <si>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</si>
  <si>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</si>
  <si>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</si>
  <si>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</si>
  <si>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</si>
  <si>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</si>
  <si>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</si>
  <si>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</si>
  <si>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</si>
  <si>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</si>
  <si>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</si>
  <si>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</si>
  <si>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</si>
  <si>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</si>
  <si>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</si>
  <si>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</si>
  <si>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</si>
  <si>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</si>
  <si>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</si>
  <si>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</si>
  <si>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</si>
  <si>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</si>
  <si>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</si>
  <si>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</si>
  <si>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</si>
  <si>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</si>
  <si>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</si>
  <si>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</si>
  <si>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</si>
  <si>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</si>
  <si>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</si>
  <si>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</si>
  <si>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</si>
  <si>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</si>
  <si>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</si>
  <si>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</si>
  <si>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</si>
  <si>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</si>
  <si>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</si>
  <si>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</si>
  <si>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</si>
  <si>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</si>
  <si>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</si>
  <si>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</si>
  <si>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</si>
  <si>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</si>
  <si>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</si>
  <si>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</si>
  <si>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</si>
  <si>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</si>
  <si>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</si>
  <si>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</si>
  <si>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</si>
  <si>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</si>
  <si>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</si>
  <si>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</si>
  <si>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</si>
  <si>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</si>
  <si>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</si>
  <si>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</si>
  <si>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</si>
  <si>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</si>
  <si>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</si>
  <si>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</si>
  <si>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</si>
  <si>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</si>
  <si>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</si>
  <si>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</si>
  <si>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</si>
  <si>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</si>
  <si>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</si>
  <si>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</si>
  <si>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</si>
  <si>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</si>
  <si>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</si>
  <si>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</si>
  <si>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</si>
  <si>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</si>
  <si>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</si>
  <si>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</si>
  <si>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</si>
  <si>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</si>
  <si>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</si>
  <si>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</si>
  <si>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</si>
  <si>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</si>
  <si>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</si>
  <si>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</si>
  <si>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</si>
  <si>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</si>
  <si>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</si>
  <si>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</si>
  <si>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</si>
  <si>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</si>
  <si>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</si>
  <si>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</si>
  <si>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</si>
  <si>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</si>
  <si>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</si>
  <si>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</si>
  <si>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</si>
  <si>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</si>
  <si>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</si>
  <si>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</si>
  <si>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</si>
  <si>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</si>
  <si>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</si>
  <si>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</si>
  <si>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</si>
  <si>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</si>
  <si>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</si>
  <si>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</si>
  <si>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</si>
  <si>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</si>
  <si>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</si>
  <si>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</si>
  <si>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</si>
  <si>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</si>
  <si>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</si>
  <si>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</si>
  <si>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</si>
  <si>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</si>
  <si>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</si>
  <si>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</si>
  <si>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</si>
  <si>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</si>
  <si>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</si>
  <si>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</si>
  <si>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</si>
  <si>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</si>
  <si>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</si>
  <si>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</si>
  <si>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</si>
  <si>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</si>
  <si>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</si>
  <si>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</si>
  <si>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</si>
  <si>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</si>
  <si>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</si>
  <si>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</si>
  <si>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</si>
  <si>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</si>
  <si>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</si>
  <si>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</si>
  <si>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</si>
  <si>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</si>
  <si>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</si>
  <si>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</si>
  <si>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</si>
  <si>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</si>
  <si>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</si>
  <si>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</si>
  <si>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</si>
  <si>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</si>
  <si>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</si>
  <si>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</si>
  <si>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</si>
  <si>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</si>
  <si>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</si>
  <si>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</si>
  <si>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</si>
  <si>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</si>
  <si>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</si>
  <si>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</si>
  <si>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</si>
  <si>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</si>
  <si>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</si>
  <si>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</si>
  <si>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</si>
  <si>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</si>
  <si>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</si>
  <si>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</si>
  <si>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</si>
  <si>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</si>
  <si>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</si>
  <si>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</si>
  <si>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</si>
  <si>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</si>
  <si>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</si>
  <si>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</si>
  <si>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</si>
  <si>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</si>
  <si>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</si>
  <si>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</si>
  <si>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</si>
  <si>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</si>
  <si>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</si>
  <si>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</si>
  <si>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</si>
  <si>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</si>
  <si>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</si>
  <si>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</si>
  <si>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</si>
  <si>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</si>
  <si>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</si>
  <si>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</si>
  <si>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</si>
  <si>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</si>
  <si>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</si>
  <si>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</si>
  <si>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</si>
  <si>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</si>
  <si>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</si>
  <si>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</si>
  <si>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</si>
  <si>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</si>
  <si>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</si>
  <si>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</si>
  <si>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</si>
  <si>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</si>
  <si>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</si>
  <si>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</si>
  <si>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</si>
  <si>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</si>
  <si>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</si>
  <si>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</si>
  <si>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</si>
  <si>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</si>
  <si>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</si>
  <si>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</si>
  <si>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</si>
  <si>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</si>
  <si>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</si>
  <si>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</si>
  <si>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</si>
  <si>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</si>
  <si>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</si>
  <si>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</si>
  <si>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</si>
  <si>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</si>
  <si>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</si>
  <si>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</si>
  <si>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</si>
  <si>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</si>
  <si>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</si>
  <si>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</si>
  <si>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</si>
  <si>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</si>
  <si>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</si>
  <si>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</si>
  <si>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</si>
  <si>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</si>
  <si>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</si>
  <si>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</si>
  <si>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</si>
  <si>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</si>
  <si>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</si>
  <si>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</si>
  <si>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</si>
  <si>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</si>
  <si>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</si>
  <si>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</si>
  <si>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</si>
  <si>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</si>
  <si>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</si>
  <si>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</si>
  <si>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</si>
  <si>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</si>
  <si>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</si>
  <si>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</si>
  <si>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</si>
  <si>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</si>
  <si>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</si>
  <si>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</si>
  <si>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</si>
  <si>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</si>
  <si>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</si>
  <si>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</si>
  <si>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</si>
  <si>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</si>
  <si>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</si>
  <si>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</si>
  <si>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</si>
  <si>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</si>
  <si>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</si>
  <si>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</si>
  <si>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</si>
  <si>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</si>
  <si>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</si>
  <si>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</si>
  <si>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</si>
  <si>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</si>
  <si>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</si>
  <si>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</si>
  <si>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</si>
  <si>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</si>
  <si>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</si>
  <si>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</si>
  <si>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</si>
  <si>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</si>
  <si>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</si>
  <si>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</si>
  <si>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</si>
  <si>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</si>
  <si>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</si>
  <si>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</si>
  <si>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</si>
  <si>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</si>
  <si>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</si>
  <si>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</si>
  <si>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</si>
  <si>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</si>
  <si>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</si>
  <si>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</si>
  <si>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</si>
  <si>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</si>
  <si>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</si>
  <si>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</si>
  <si>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</si>
  <si>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</si>
  <si>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</si>
  <si>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</si>
  <si>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</si>
  <si>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</si>
  <si>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</si>
  <si>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</si>
  <si>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</si>
  <si>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</si>
  <si>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</si>
  <si>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</si>
  <si>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</si>
  <si>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</si>
  <si>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</si>
  <si>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</si>
  <si>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</si>
  <si>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</si>
  <si>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</si>
  <si>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</si>
  <si>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</si>
  <si>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</si>
  <si>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</si>
  <si>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</si>
  <si>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</si>
  <si>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</si>
  <si>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</si>
  <si>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</si>
  <si>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</si>
  <si>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</si>
  <si>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</si>
  <si>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</si>
  <si>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</si>
  <si>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</si>
  <si>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</si>
  <si>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</si>
  <si>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</si>
  <si>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</si>
  <si>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</si>
  <si>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</si>
  <si>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</si>
  <si>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</si>
  <si>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</si>
  <si>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</si>
  <si>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</si>
  <si>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</si>
  <si>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</si>
  <si>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</si>
  <si>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</si>
  <si>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</si>
  <si>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</si>
  <si>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</si>
  <si>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</si>
  <si>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</si>
  <si>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</si>
  <si>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</si>
  <si>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</si>
  <si>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</si>
  <si>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</si>
  <si>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</si>
  <si>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</si>
  <si>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</si>
  <si>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</si>
  <si>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</si>
  <si>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</si>
  <si>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</si>
  <si>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</si>
  <si>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</si>
  <si>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</si>
  <si>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</si>
  <si>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</si>
  <si>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</si>
  <si>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</si>
  <si>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</si>
  <si>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</si>
  <si>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</si>
  <si>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</si>
  <si>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</si>
  <si>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</si>
  <si>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</si>
  <si>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</si>
  <si>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</si>
  <si>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</si>
  <si>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</si>
  <si>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</si>
  <si>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</si>
  <si>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</si>
  <si>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</si>
  <si>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</si>
  <si>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</si>
  <si>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</si>
  <si>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</si>
  <si>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</si>
  <si>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</si>
  <si>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</si>
  <si>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</si>
  <si>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</si>
  <si>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</si>
  <si>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</si>
  <si>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</si>
  <si>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</si>
  <si>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</si>
  <si>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</si>
  <si>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</si>
  <si>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</si>
  <si>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</si>
  <si>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</si>
  <si>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</si>
  <si>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</si>
  <si>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</si>
  <si>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</si>
  <si>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</si>
  <si>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</si>
  <si>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</si>
  <si>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</si>
  <si>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</si>
  <si>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</si>
  <si>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</si>
  <si>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</si>
  <si>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</si>
  <si>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</si>
  <si>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</si>
  <si>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</si>
  <si>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</si>
  <si>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</si>
  <si>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</si>
  <si>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</si>
  <si>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</si>
  <si>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</si>
  <si>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</si>
  <si>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</si>
  <si>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</si>
  <si>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</si>
  <si>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</si>
  <si>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</si>
  <si>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</si>
  <si>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</si>
  <si>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</si>
  <si>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</si>
  <si>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</si>
  <si>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</si>
  <si>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</si>
  <si>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</si>
  <si>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</si>
  <si>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</si>
  <si>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</si>
  <si>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</si>
  <si>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</si>
  <si>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</si>
  <si>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</si>
  <si>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</si>
  <si>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</si>
  <si>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</si>
  <si>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</si>
  <si>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</si>
  <si>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</si>
  <si>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</si>
  <si>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</si>
  <si>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</si>
  <si>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</si>
  <si>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</si>
  <si>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</si>
  <si>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</si>
  <si>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</si>
  <si>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</si>
  <si>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</si>
  <si>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</si>
  <si>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</si>
  <si>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</si>
  <si>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</si>
  <si>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</si>
  <si>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</si>
  <si>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</si>
  <si>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</si>
  <si>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</si>
  <si>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</si>
  <si>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</si>
  <si>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</si>
  <si>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</si>
  <si>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</si>
  <si>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</si>
  <si>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</si>
  <si>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</si>
  <si>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</si>
  <si>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</si>
  <si>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</si>
  <si>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</si>
  <si>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</si>
  <si>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</si>
  <si>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</si>
  <si>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</si>
  <si>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</si>
  <si>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</si>
  <si>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</si>
  <si>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</si>
  <si>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</si>
  <si>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</si>
  <si>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</si>
  <si>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</si>
  <si>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</si>
  <si>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</si>
  <si>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</si>
  <si>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</si>
  <si>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</si>
  <si>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</si>
  <si>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</si>
  <si>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</si>
  <si>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</si>
  <si>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</si>
  <si>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</si>
  <si>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</si>
  <si>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</si>
  <si>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</si>
  <si>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</si>
  <si>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</si>
  <si>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</si>
  <si>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</si>
  <si>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</si>
  <si>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</si>
  <si>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</si>
  <si>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</si>
  <si>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</si>
  <si>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</si>
  <si>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</si>
  <si>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</si>
  <si>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</si>
  <si>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</si>
  <si>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</si>
  <si>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</si>
  <si>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</si>
  <si>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</si>
  <si>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</si>
  <si>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</si>
  <si>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</si>
  <si>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</si>
  <si>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</si>
  <si>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</si>
  <si>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</si>
  <si>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</si>
  <si>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</si>
  <si>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</si>
  <si>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</si>
  <si>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</si>
  <si>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</si>
  <si>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</si>
  <si>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</si>
  <si>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</si>
  <si>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</si>
  <si>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</si>
  <si>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</si>
  <si>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</si>
  <si>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</si>
  <si>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</si>
  <si>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</si>
  <si>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</si>
  <si>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</si>
  <si>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</si>
  <si>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</si>
  <si>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</si>
  <si>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</si>
  <si>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</si>
  <si>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</si>
  <si>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</si>
  <si>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</si>
  <si>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</si>
  <si>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</si>
  <si>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</si>
  <si>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</si>
  <si>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</si>
  <si>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</si>
  <si>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</si>
  <si>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</si>
  <si>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</si>
  <si>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</si>
  <si>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</si>
  <si>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</si>
  <si>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</si>
  <si>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</si>
  <si>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</si>
  <si>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</si>
  <si>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</si>
  <si>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</si>
  <si>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</si>
  <si>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</si>
  <si>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</si>
  <si>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</si>
  <si>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</si>
  <si>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</si>
  <si>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</si>
  <si>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</si>
  <si>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</si>
  <si>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</si>
  <si>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</si>
  <si>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</si>
  <si>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</si>
  <si>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</si>
  <si>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</si>
  <si>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</si>
  <si>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</si>
  <si>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</si>
  <si>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</si>
  <si>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</si>
  <si>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</si>
  <si>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</si>
  <si>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</si>
  <si>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</si>
  <si>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</si>
  <si>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</si>
  <si>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</si>
  <si>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</si>
  <si>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</si>
  <si>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</si>
  <si>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</si>
  <si>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</si>
  <si>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</si>
  <si>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</si>
  <si>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</si>
  <si>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</si>
  <si>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</si>
  <si>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</si>
  <si>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</si>
  <si>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</si>
  <si>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</si>
  <si>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</si>
  <si>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</si>
  <si>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</si>
  <si>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</si>
  <si>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</si>
  <si>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</si>
  <si>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</si>
  <si>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</si>
  <si>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</si>
  <si>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</si>
  <si>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</si>
  <si>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</si>
  <si>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</si>
  <si>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</si>
  <si>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</si>
  <si>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</si>
  <si>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</si>
  <si>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</si>
  <si>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</si>
  <si>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</si>
  <si>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</si>
  <si>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</si>
  <si>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</si>
  <si>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</si>
  <si>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</si>
  <si>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</si>
  <si>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</si>
  <si>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</si>
  <si>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</si>
  <si>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</si>
  <si>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</si>
  <si>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</si>
  <si>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</si>
  <si>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</si>
  <si>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</si>
  <si>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</si>
  <si>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</si>
  <si>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</si>
  <si>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</si>
  <si>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</si>
  <si>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</si>
  <si>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</si>
  <si>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</si>
  <si>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</si>
  <si>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</si>
  <si>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</si>
  <si>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</si>
  <si>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</si>
  <si>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</si>
  <si>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</si>
  <si>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</si>
  <si>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</si>
  <si>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</si>
  <si>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</si>
  <si>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</si>
  <si>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</si>
  <si>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</si>
  <si>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</si>
  <si>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</si>
  <si>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</si>
  <si>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</si>
  <si>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</si>
  <si>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</si>
  <si>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</si>
  <si>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</si>
  <si>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</si>
  <si>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</si>
  <si>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</si>
  <si>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</si>
  <si>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</si>
  <si>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</si>
  <si>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</si>
  <si>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</si>
  <si>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</si>
  <si>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</si>
  <si>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</si>
  <si>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</si>
  <si>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</si>
  <si>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</si>
  <si>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</si>
  <si>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</si>
  <si>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</si>
  <si>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</si>
  <si>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</si>
  <si>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</si>
  <si>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</si>
  <si>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</si>
  <si>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</si>
  <si>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</si>
  <si>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</si>
  <si>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</si>
  <si>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</si>
  <si>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</si>
  <si>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</si>
  <si>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</si>
  <si>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</si>
  <si>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</si>
  <si>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</si>
  <si>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</si>
  <si>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</si>
  <si>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</si>
  <si>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</si>
  <si>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</si>
  <si>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</si>
  <si>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</si>
  <si>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</si>
  <si>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</si>
  <si>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</si>
  <si>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</si>
  <si>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</si>
  <si>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</si>
  <si>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</si>
  <si>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</si>
  <si>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</si>
  <si>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</si>
  <si>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</si>
  <si>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</si>
  <si>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</si>
  <si>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</si>
  <si>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</si>
  <si>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</si>
  <si>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</si>
  <si>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</si>
  <si>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</si>
  <si>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</si>
  <si>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</si>
  <si>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</si>
  <si>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</si>
  <si>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</si>
  <si>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</si>
  <si>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</si>
  <si>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</si>
  <si>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</si>
  <si>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</si>
  <si>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</si>
  <si>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</si>
  <si>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</si>
  <si>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</si>
  <si>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</si>
  <si>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</si>
  <si>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</si>
  <si>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</si>
  <si>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</si>
  <si>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</si>
  <si>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</si>
  <si>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</si>
  <si>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</si>
  <si>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</si>
  <si>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</si>
  <si>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</si>
  <si>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</si>
  <si>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</si>
  <si>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</si>
  <si>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</si>
  <si>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</si>
  <si>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</si>
  <si>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</si>
  <si>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</si>
  <si>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</si>
  <si>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</si>
  <si>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</si>
  <si>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</si>
  <si>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</si>
  <si>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</si>
  <si>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</si>
  <si>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</si>
  <si>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</si>
  <si>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</si>
  <si>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</si>
  <si>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</si>
  <si>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</si>
  <si>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</si>
  <si>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</si>
  <si>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</si>
  <si>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</si>
  <si>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</si>
  <si>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</si>
  <si>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</si>
  <si>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</si>
  <si>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</si>
  <si>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</si>
  <si>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</si>
  <si>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</si>
  <si>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</si>
  <si>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</si>
  <si>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</si>
  <si>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</si>
  <si>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</si>
  <si>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</si>
  <si>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</si>
  <si>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</si>
  <si>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</si>
  <si>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</si>
  <si>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</si>
  <si>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</si>
  <si>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</si>
  <si>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</si>
  <si>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</si>
  <si>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</si>
  <si>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</si>
  <si>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</si>
  <si>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</si>
  <si>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</si>
  <si>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</si>
  <si>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</si>
  <si>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</si>
  <si>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</si>
  <si>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</si>
  <si>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</si>
  <si>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</si>
  <si>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</si>
  <si>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</si>
  <si>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</si>
  <si>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</si>
  <si>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</si>
  <si>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</si>
  <si>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</si>
  <si>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</si>
  <si>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</si>
  <si>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</si>
  <si>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</si>
  <si>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</si>
  <si>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</si>
  <si>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</si>
  <si>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</si>
  <si>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</si>
  <si>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</si>
  <si>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</si>
  <si>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</si>
  <si>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</si>
  <si>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</si>
  <si>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</si>
  <si>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</si>
  <si>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</si>
  <si>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</si>
  <si>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</si>
  <si>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</si>
  <si>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</si>
  <si>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</si>
  <si>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</si>
  <si>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</si>
  <si>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</si>
  <si>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</si>
  <si>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</si>
  <si>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</si>
  <si>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</si>
  <si>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</si>
  <si>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</si>
  <si>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</si>
  <si>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</si>
  <si>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</si>
  <si>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</si>
  <si>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</si>
  <si>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</si>
  <si>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</si>
  <si>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</si>
  <si>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</si>
  <si>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</si>
  <si>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</si>
  <si>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</si>
  <si>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</si>
  <si>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</si>
  <si>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</si>
  <si>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</si>
  <si>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</si>
  <si>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</si>
  <si>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</si>
  <si>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</si>
  <si>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</si>
  <si>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</si>
  <si>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</si>
  <si>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</si>
  <si>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</si>
  <si>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</si>
  <si>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</si>
  <si>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</si>
  <si>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</si>
  <si>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</si>
  <si>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</si>
  <si>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</si>
  <si>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</si>
  <si>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</si>
  <si>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</si>
  <si>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</si>
  <si>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</si>
  <si>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</si>
  <si>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</si>
  <si>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</si>
  <si>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</si>
  <si>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</si>
  <si>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</si>
  <si>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</si>
  <si>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</si>
  <si>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</si>
  <si>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</si>
  <si>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</si>
  <si>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</si>
  <si>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</si>
  <si>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</si>
  <si>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</si>
  <si>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</si>
  <si>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</si>
  <si>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</si>
  <si>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</si>
  <si>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</si>
  <si>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</si>
  <si>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</si>
  <si>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</si>
  <si>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</si>
  <si>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</si>
  <si>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</si>
  <si>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</si>
  <si>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</si>
  <si>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</si>
  <si>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</si>
  <si>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</si>
  <si>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</si>
  <si>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</si>
  <si>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</si>
  <si>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</si>
  <si>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</si>
  <si>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</si>
  <si>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</si>
  <si>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</si>
  <si>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</si>
  <si>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</si>
  <si>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</si>
  <si>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</si>
  <si>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</si>
  <si>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</si>
  <si>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</si>
  <si>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</si>
  <si>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</si>
  <si>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</si>
  <si>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</si>
  <si>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</si>
  <si>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</si>
  <si>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</si>
  <si>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</si>
  <si>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</si>
  <si>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</si>
  <si>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</si>
  <si>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</si>
  <si>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</si>
  <si>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</si>
  <si>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</si>
  <si>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</si>
  <si>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</si>
  <si>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</si>
  <si>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</si>
  <si>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</si>
  <si>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</si>
  <si>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</si>
  <si>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</si>
  <si>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</si>
  <si>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</si>
  <si>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</si>
  <si>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</si>
  <si>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</si>
  <si>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</si>
  <si>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</si>
  <si>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</si>
  <si>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</si>
  <si>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</si>
  <si>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</si>
  <si>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</si>
  <si>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</si>
  <si>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</si>
  <si>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</si>
  <si>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</si>
  <si>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</si>
  <si>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</si>
  <si>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</si>
  <si>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</si>
  <si>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</si>
  <si>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</si>
  <si>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</si>
  <si>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</si>
  <si>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</si>
  <si>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</si>
  <si>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</si>
  <si>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</si>
  <si>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</si>
  <si>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</si>
  <si>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</si>
  <si>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</si>
  <si>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</si>
  <si>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</si>
  <si>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</si>
  <si>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</si>
  <si>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</si>
  <si>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</si>
  <si>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</si>
  <si>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</si>
  <si>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</si>
  <si>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</si>
  <si>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</si>
  <si>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</si>
  <si>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</si>
  <si>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</si>
  <si>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</si>
  <si>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</si>
  <si>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</si>
  <si>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</si>
  <si>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</si>
  <si>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</si>
  <si>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</si>
  <si>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</si>
  <si>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</si>
  <si>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</si>
  <si>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</si>
  <si>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</si>
  <si>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</si>
  <si>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</si>
  <si>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</si>
  <si>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</si>
  <si>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</si>
  <si>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</si>
  <si>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</si>
  <si>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</si>
  <si>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</si>
  <si>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</si>
  <si>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</si>
  <si>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</si>
  <si>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</si>
  <si>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</si>
  <si>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</si>
  <si>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</si>
  <si>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</si>
  <si>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</si>
  <si>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</si>
  <si>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</si>
  <si>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</si>
  <si>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</si>
  <si>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</si>
  <si>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</si>
  <si>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</si>
  <si>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</si>
  <si>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</si>
  <si>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</si>
  <si>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</si>
  <si>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</si>
  <si>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</si>
  <si>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</si>
  <si>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</si>
  <si>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</si>
  <si>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</si>
  <si>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</si>
  <si>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</si>
  <si>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</si>
  <si>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</si>
  <si>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</si>
  <si>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</si>
  <si>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</si>
  <si>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</si>
  <si>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</si>
  <si>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</si>
  <si>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</si>
  <si>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</si>
  <si>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</si>
  <si>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</si>
  <si>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</si>
  <si>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</si>
  <si>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</si>
  <si>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</si>
  <si>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</si>
  <si>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</si>
  <si>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</si>
  <si>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</si>
  <si>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</si>
  <si>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</si>
  <si>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</si>
  <si>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</si>
  <si>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</si>
  <si>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</si>
  <si>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</si>
  <si>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</si>
  <si>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</si>
  <si>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</si>
  <si>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</si>
  <si>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</si>
  <si>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</si>
  <si>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</si>
  <si>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</si>
  <si>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</si>
  <si>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</si>
  <si>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</si>
  <si>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</si>
  <si>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</si>
  <si>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</si>
  <si>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</si>
  <si>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</si>
  <si>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</si>
  <si>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</si>
  <si>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</si>
  <si>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</si>
  <si>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</si>
  <si>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</si>
  <si>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</si>
  <si>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</si>
  <si>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</si>
  <si>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</si>
  <si>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</si>
  <si>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</si>
  <si>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</si>
  <si>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</si>
  <si>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</si>
  <si>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</si>
  <si>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</si>
  <si>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</si>
  <si>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</si>
  <si>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</si>
  <si>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</si>
  <si>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</si>
  <si>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</si>
  <si>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</si>
  <si>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</si>
  <si>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</si>
  <si>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</si>
  <si>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</si>
  <si>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</si>
  <si>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</si>
  <si>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</si>
  <si>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</si>
  <si>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</si>
  <si>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</si>
  <si>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</si>
  <si>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</si>
  <si>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</si>
  <si>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</si>
  <si>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</si>
  <si>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</si>
  <si>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</si>
  <si>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</si>
  <si>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</si>
  <si>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</si>
  <si>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</si>
  <si>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</si>
  <si>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</si>
  <si>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</si>
  <si>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</si>
  <si>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</si>
  <si>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</si>
  <si>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</si>
  <si>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</si>
  <si>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</si>
  <si>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</si>
  <si>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</si>
  <si>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</si>
  <si>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</si>
  <si>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</si>
  <si>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</si>
  <si>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</si>
  <si>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</si>
  <si>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</si>
  <si>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</si>
  <si>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</si>
  <si>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</si>
  <si>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</si>
  <si>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</si>
  <si>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</si>
  <si>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</si>
  <si>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</si>
  <si>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</si>
  <si>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</si>
  <si>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</si>
  <si>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</si>
  <si>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</si>
  <si>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</si>
  <si>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</si>
  <si>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</si>
  <si>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</si>
  <si>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</si>
  <si>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</si>
  <si>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</si>
  <si>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</si>
  <si>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</si>
  <si>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</si>
  <si>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</si>
  <si>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</si>
  <si>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</si>
  <si>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</si>
  <si>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</si>
  <si>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</si>
  <si>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</si>
  <si>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</si>
  <si>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</si>
  <si>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</si>
  <si>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</si>
  <si>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</si>
  <si>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</si>
  <si>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</si>
  <si>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</si>
  <si>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</si>
  <si>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</si>
  <si>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</si>
  <si>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</si>
  <si>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</si>
  <si>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</si>
  <si>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</si>
  <si>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</si>
  <si>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</si>
  <si>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</si>
  <si>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</si>
  <si>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</si>
  <si>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</si>
  <si>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</si>
  <si>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</si>
  <si>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</si>
  <si>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</si>
  <si>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</si>
  <si>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</si>
  <si>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</si>
  <si>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</si>
  <si>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</si>
  <si>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</si>
  <si>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</si>
  <si>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</si>
  <si>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</si>
  <si>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</si>
  <si>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</si>
  <si>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</si>
  <si>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</si>
  <si>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</si>
  <si>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</si>
  <si>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</si>
  <si>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</si>
  <si>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</si>
  <si>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</si>
  <si>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</si>
  <si>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</si>
  <si>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</si>
  <si>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</si>
  <si>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</si>
  <si>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</si>
  <si>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</si>
  <si>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</si>
  <si>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</si>
  <si>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</si>
  <si>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</si>
  <si>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</si>
  <si>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</si>
  <si>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</si>
  <si>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</si>
  <si>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</si>
  <si>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</si>
  <si>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</si>
  <si>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</si>
  <si>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</si>
  <si>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</si>
  <si>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</si>
  <si>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</si>
  <si>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</si>
  <si>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</si>
  <si>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</si>
  <si>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</si>
  <si>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</si>
  <si>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</si>
  <si>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</si>
  <si>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</si>
  <si>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</si>
  <si>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</si>
  <si>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</si>
  <si>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</si>
  <si>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</si>
  <si>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</si>
  <si>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</si>
  <si>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</si>
  <si>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</si>
  <si>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</si>
  <si>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</si>
  <si>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</si>
  <si>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</si>
  <si>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</si>
  <si>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</si>
  <si>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</si>
  <si>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</si>
  <si>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</si>
  <si>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</si>
  <si>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</si>
  <si>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</si>
  <si>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</si>
  <si>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</si>
  <si>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</si>
  <si>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</si>
  <si>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</si>
  <si>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</si>
  <si>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</si>
  <si>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</si>
  <si>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</si>
  <si>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</si>
  <si>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</si>
  <si>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</si>
  <si>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</si>
  <si>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</si>
  <si>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</si>
  <si>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</si>
  <si>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</si>
  <si>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</si>
  <si>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</si>
  <si>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</si>
  <si>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</si>
  <si>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</si>
  <si>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</si>
  <si>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</si>
  <si>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</si>
  <si>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</si>
  <si>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</si>
  <si>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</si>
  <si>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</si>
  <si>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</si>
  <si>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</si>
  <si>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</si>
  <si>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</si>
  <si>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</si>
  <si>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</si>
  <si>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</si>
  <si>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</si>
  <si>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</si>
  <si>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</si>
  <si>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</si>
  <si>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</si>
  <si>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</si>
  <si>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</si>
  <si>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</si>
  <si>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</si>
  <si>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</si>
  <si>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</si>
  <si>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</si>
  <si>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</si>
  <si>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</si>
  <si>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</si>
  <si>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</si>
  <si>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</si>
  <si>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</si>
  <si>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</si>
  <si>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</si>
  <si>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</si>
  <si>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</si>
  <si>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</si>
  <si>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</si>
  <si>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</si>
  <si>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</si>
  <si>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</si>
  <si>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</si>
  <si>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</si>
  <si>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</si>
  <si>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</si>
  <si>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</si>
  <si>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</si>
  <si>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</si>
  <si>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</si>
  <si>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</si>
  <si>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</si>
  <si>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</si>
  <si>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</si>
  <si>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</si>
  <si>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</si>
  <si>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</si>
  <si>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</si>
  <si>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</si>
  <si>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</si>
  <si>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</si>
  <si>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</si>
  <si>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</si>
  <si>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</si>
  <si>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</si>
  <si>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</si>
  <si>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</si>
  <si>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</si>
  <si>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</si>
  <si>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</si>
  <si>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</si>
  <si>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</si>
  <si>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</si>
  <si>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</si>
  <si>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</si>
  <si>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</si>
  <si>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</si>
  <si>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</si>
  <si>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</si>
  <si>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</si>
  <si>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</si>
  <si>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</si>
  <si>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</si>
  <si>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</si>
  <si>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</si>
  <si>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</si>
  <si>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</si>
  <si>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</si>
  <si>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</si>
  <si>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</si>
  <si>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</si>
  <si>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</si>
  <si>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</si>
  <si>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</si>
  <si>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</si>
  <si>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</si>
  <si>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</si>
  <si>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</si>
  <si>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</si>
  <si>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</si>
  <si>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</si>
  <si>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</si>
  <si>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</si>
  <si>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</si>
  <si>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</si>
  <si>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</si>
  <si>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</si>
  <si>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</si>
  <si>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</si>
  <si>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</si>
  <si>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</si>
  <si>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</si>
  <si>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</si>
  <si>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</si>
  <si>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</si>
  <si>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</si>
  <si>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</si>
  <si>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</si>
  <si>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</si>
  <si>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</si>
  <si>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</si>
  <si>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</si>
  <si>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</si>
  <si>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</si>
  <si>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</si>
  <si>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</si>
  <si>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</si>
  <si>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</si>
  <si>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</si>
  <si>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</si>
  <si>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</si>
  <si>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</si>
  <si>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</si>
  <si>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</si>
  <si>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</si>
  <si>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</si>
  <si>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</si>
  <si>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</si>
  <si>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</si>
  <si>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</si>
  <si>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</si>
  <si>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</si>
  <si>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</si>
  <si>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</si>
  <si>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</si>
  <si>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</si>
  <si>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</si>
  <si>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</si>
  <si>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</si>
  <si>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</si>
  <si>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</si>
  <si>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</si>
  <si>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</si>
  <si>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</si>
  <si>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</si>
  <si>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</si>
  <si>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</si>
  <si>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</si>
  <si>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</si>
  <si>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</si>
  <si>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</si>
  <si>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</si>
  <si>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</si>
  <si>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</si>
  <si>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</si>
  <si>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</si>
  <si>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</si>
  <si>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</si>
  <si>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</si>
  <si>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</si>
  <si>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</si>
  <si>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</si>
  <si>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</si>
  <si>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</si>
  <si>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</si>
  <si>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</si>
  <si>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</si>
  <si>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</si>
  <si>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</si>
  <si>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</si>
  <si>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</si>
  <si>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</si>
  <si>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</si>
  <si>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</si>
  <si>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</si>
  <si>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</si>
  <si>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</si>
  <si>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</si>
  <si>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</si>
  <si>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</si>
  <si>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</si>
  <si>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</si>
  <si>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</si>
  <si>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</si>
  <si>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</si>
  <si>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</si>
  <si>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</si>
  <si>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</si>
  <si>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</si>
  <si>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</si>
  <si>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</si>
  <si>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</si>
  <si>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</si>
  <si>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</si>
  <si>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</si>
  <si>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</si>
  <si>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</si>
  <si>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</si>
  <si>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</si>
  <si>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</si>
  <si>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</si>
  <si>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</si>
  <si>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</si>
  <si>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</si>
  <si>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</si>
  <si>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</si>
  <si>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</si>
  <si>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</si>
  <si>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</si>
  <si>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</si>
  <si>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</si>
  <si>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</si>
  <si>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</si>
  <si>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</si>
  <si>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</si>
  <si>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</si>
  <si>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</si>
  <si>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</si>
  <si>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</si>
  <si>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</si>
  <si>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</si>
  <si>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</si>
  <si>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</si>
  <si>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</si>
  <si>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</si>
  <si>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</si>
  <si>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</si>
  <si>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</si>
  <si>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</si>
  <si>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</si>
  <si>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</si>
  <si>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</si>
  <si>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</si>
  <si>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</si>
  <si>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</si>
  <si>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</si>
  <si>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</si>
  <si>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</si>
  <si>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</si>
  <si>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</si>
  <si>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</si>
  <si>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</si>
  <si>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</si>
  <si>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</si>
  <si>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</si>
  <si>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</si>
  <si>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</si>
  <si>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</si>
  <si>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</si>
  <si>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</si>
  <si>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</si>
  <si>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</si>
  <si>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</si>
  <si>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</si>
  <si>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</si>
  <si>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</si>
  <si>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</si>
  <si>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</si>
  <si>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</si>
  <si>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</si>
  <si>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</si>
  <si>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</si>
  <si>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</si>
  <si>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</si>
  <si>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</si>
  <si>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</si>
  <si>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</si>
  <si>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</si>
  <si>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</si>
  <si>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</si>
  <si>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</si>
  <si>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</si>
  <si>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</si>
  <si>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</si>
  <si>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</si>
  <si>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</si>
  <si>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</si>
  <si>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</si>
  <si>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</si>
  <si>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</si>
  <si>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</si>
  <si>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</si>
  <si>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</si>
  <si>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</si>
  <si>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</si>
  <si>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</si>
  <si>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</si>
  <si>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</si>
  <si>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</si>
  <si>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</si>
  <si>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</si>
  <si>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</si>
  <si>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</si>
  <si>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</si>
  <si>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</si>
  <si>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</si>
  <si>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</si>
  <si>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</si>
  <si>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</si>
  <si>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</si>
  <si>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</si>
  <si>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</si>
  <si>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</si>
  <si>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</si>
  <si>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</si>
  <si>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</si>
  <si>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</si>
  <si>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</si>
  <si>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</si>
  <si>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</si>
  <si>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</si>
  <si>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</si>
  <si>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</si>
  <si>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</si>
  <si>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</si>
  <si>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</si>
  <si>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</si>
  <si>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</si>
  <si>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</si>
  <si>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</si>
  <si>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</si>
  <si>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</si>
  <si>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</si>
  <si>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</si>
  <si>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</si>
  <si>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</si>
  <si>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</si>
  <si>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</si>
  <si>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</si>
  <si>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</si>
  <si>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</si>
  <si>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</si>
  <si>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</si>
  <si>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</si>
  <si>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</si>
  <si>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</si>
  <si>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</si>
  <si>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</si>
  <si>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</si>
  <si>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</si>
  <si>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</si>
  <si>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</si>
  <si>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</si>
  <si>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</si>
  <si>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</si>
  <si>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</si>
  <si>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</si>
  <si>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</si>
  <si>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</si>
  <si>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</si>
  <si>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</si>
  <si>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</si>
  <si>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</si>
  <si>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</si>
  <si>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</si>
  <si>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</si>
  <si>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</si>
  <si>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</si>
  <si>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</si>
  <si>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</si>
  <si>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</si>
  <si>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</si>
  <si>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</si>
  <si>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</si>
  <si>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</si>
  <si>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</si>
  <si>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</si>
  <si>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</si>
  <si>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</si>
  <si>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</si>
  <si>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</si>
  <si>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</si>
  <si>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</si>
  <si>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</si>
  <si>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</si>
  <si>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</si>
  <si>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</si>
  <si>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</si>
  <si>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</si>
  <si>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</si>
  <si>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</si>
  <si>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</si>
  <si>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</si>
  <si>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</si>
  <si>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</si>
  <si>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</si>
  <si>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</si>
  <si>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</si>
  <si>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</si>
  <si>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</si>
  <si>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</si>
  <si>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</si>
  <si>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</si>
  <si>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</si>
  <si>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</si>
  <si>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</si>
  <si>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</si>
  <si>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</si>
  <si>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</si>
  <si>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</si>
  <si>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</si>
  <si>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</si>
  <si>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</si>
  <si>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</si>
  <si>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</si>
  <si>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</si>
  <si>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</si>
  <si>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</si>
  <si>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</si>
  <si>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</si>
  <si>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</si>
  <si>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</si>
  <si>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</si>
  <si>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</si>
  <si>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</si>
  <si>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</si>
  <si>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</si>
  <si>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</si>
  <si>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</si>
  <si>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</si>
  <si>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</si>
  <si>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</si>
  <si>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</si>
  <si>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</si>
  <si>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</si>
  <si>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</si>
  <si>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</si>
  <si>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</si>
  <si>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</si>
  <si>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</si>
  <si>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</si>
  <si>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</si>
  <si>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</si>
  <si>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</si>
  <si>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</si>
  <si>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</si>
  <si>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</si>
  <si>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</si>
  <si>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</si>
  <si>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</si>
  <si>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</si>
  <si>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</si>
  <si>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</si>
  <si>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</si>
  <si>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</si>
  <si>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</si>
  <si>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</si>
  <si>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</si>
  <si>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</si>
  <si>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</si>
  <si>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</si>
  <si>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</si>
  <si>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</si>
  <si>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</si>
  <si>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</si>
  <si>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</si>
  <si>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</si>
  <si>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</si>
  <si>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</si>
  <si>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</si>
  <si>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</si>
  <si>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</si>
  <si>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</si>
  <si>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</si>
  <si>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</si>
  <si>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</si>
  <si>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</si>
  <si>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</si>
  <si>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</si>
  <si>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</si>
  <si>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</si>
  <si>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</si>
  <si>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</si>
  <si>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</si>
  <si>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</si>
  <si>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</si>
  <si>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</si>
  <si>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</si>
  <si>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</si>
  <si>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</si>
  <si>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</si>
  <si>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</si>
  <si>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</si>
  <si>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</si>
  <si>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</si>
  <si>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</si>
  <si>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</si>
  <si>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</si>
  <si>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</si>
  <si>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</si>
  <si>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</si>
  <si>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</si>
  <si>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</si>
  <si>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</si>
  <si>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</si>
  <si>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</si>
  <si>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</si>
  <si>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</si>
  <si>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</si>
  <si>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</si>
  <si>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</si>
  <si>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</si>
  <si>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</si>
  <si>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</si>
  <si>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</si>
  <si>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</si>
  <si>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</si>
  <si>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</si>
  <si>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</si>
  <si>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</si>
  <si>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</si>
  <si>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</si>
  <si>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</si>
  <si>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</si>
  <si>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</si>
  <si>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</si>
  <si>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</si>
  <si>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</si>
  <si>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</si>
  <si>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</si>
  <si>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</si>
  <si>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</si>
  <si>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</si>
  <si>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</si>
  <si>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</si>
  <si>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</si>
  <si>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</si>
  <si>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</si>
  <si>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</si>
  <si>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</si>
  <si>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</si>
  <si>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</si>
  <si>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</si>
  <si>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</si>
  <si>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</si>
  <si>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</si>
  <si>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</si>
  <si>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</si>
  <si>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</si>
  <si>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</si>
  <si>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</si>
  <si>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</si>
  <si>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</si>
  <si>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</si>
  <si>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</si>
  <si>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</si>
  <si>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</si>
  <si>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</si>
  <si>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</si>
  <si>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</si>
  <si>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</si>
  <si>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</si>
  <si>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</si>
  <si>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</si>
  <si>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</si>
  <si>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</si>
  <si>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</si>
  <si>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</si>
  <si>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</si>
  <si>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</si>
  <si>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</si>
  <si>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</si>
  <si>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</si>
  <si>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</si>
  <si>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</si>
  <si>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</si>
  <si>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</si>
  <si>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</si>
  <si>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</si>
  <si>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</si>
  <si>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</si>
  <si>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</si>
  <si>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</si>
  <si>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</si>
  <si>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</si>
  <si>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</si>
  <si>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</si>
  <si>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</si>
  <si>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</si>
  <si>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</si>
  <si>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</si>
  <si>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</si>
  <si>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</si>
  <si>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</si>
  <si>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</si>
  <si>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</si>
  <si>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</si>
  <si>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</si>
  <si>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</si>
  <si>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</si>
  <si>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</si>
  <si>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</si>
  <si>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</si>
  <si>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</si>
  <si>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</si>
  <si>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</si>
  <si>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</si>
  <si>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</si>
  <si>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</si>
  <si>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</si>
  <si>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</si>
  <si>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</si>
  <si>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</si>
  <si>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</si>
  <si>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</si>
  <si>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</si>
  <si>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</si>
  <si>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</si>
  <si>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</si>
  <si>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</si>
  <si>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</si>
  <si>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</si>
  <si>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</si>
  <si>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</si>
  <si>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</si>
  <si>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</si>
  <si>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</si>
  <si>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</si>
  <si>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</si>
  <si>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</si>
  <si>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</si>
  <si>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</si>
  <si>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</si>
  <si>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</si>
  <si>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</si>
  <si>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</si>
  <si>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</si>
  <si>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</si>
  <si>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</si>
  <si>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</si>
  <si>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</si>
  <si>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</si>
  <si>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</si>
  <si>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</si>
  <si>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</si>
  <si>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</si>
  <si>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</si>
  <si>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</si>
  <si>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</si>
  <si>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</si>
  <si>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</si>
  <si>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</si>
  <si>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</si>
  <si>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</si>
  <si>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</si>
  <si>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</si>
  <si>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</si>
  <si>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</si>
  <si>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</si>
  <si>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</si>
  <si>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</si>
  <si>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</si>
  <si>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</si>
  <si>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</si>
  <si>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</si>
  <si>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</si>
  <si>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</si>
  <si>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</si>
  <si>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</si>
  <si>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</si>
  <si>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</si>
  <si>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</si>
  <si>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</si>
  <si>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</si>
  <si>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</si>
  <si>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</si>
  <si>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</si>
  <si>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</si>
  <si>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</si>
  <si>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</si>
  <si>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</si>
  <si>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</si>
  <si>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</si>
  <si>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</si>
  <si>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</si>
  <si>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</si>
  <si>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</si>
  <si>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</si>
  <si>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</si>
  <si>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</si>
  <si>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</si>
  <si>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</si>
  <si>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</si>
  <si>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</si>
  <si>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</si>
  <si>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</si>
  <si>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</si>
  <si>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</si>
  <si>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</si>
  <si>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</si>
  <si>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</si>
  <si>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</si>
  <si>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</si>
  <si>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</si>
  <si>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</si>
  <si>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</si>
  <si>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</si>
  <si>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</si>
  <si>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</si>
  <si>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</si>
  <si>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</si>
  <si>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</si>
  <si>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</si>
  <si>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</si>
  <si>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</si>
  <si>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</si>
  <si>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</si>
  <si>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</si>
  <si>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</si>
  <si>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</si>
  <si>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</si>
  <si>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</si>
  <si>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</si>
  <si>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</si>
  <si>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</si>
  <si>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</si>
  <si>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</si>
  <si>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</si>
  <si>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</si>
  <si>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</si>
  <si>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</si>
  <si>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</si>
  <si>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</si>
  <si>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</si>
  <si>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</si>
  <si>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</si>
  <si>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</si>
  <si>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</si>
  <si>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</si>
  <si>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</si>
  <si>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</si>
  <si>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</si>
  <si>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</si>
  <si>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</si>
  <si>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</si>
  <si>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</si>
  <si>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</si>
  <si>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</si>
  <si>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</si>
  <si>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</si>
  <si>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</si>
  <si>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</si>
  <si>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</si>
  <si>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</si>
  <si>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</si>
  <si>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</si>
  <si>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</si>
  <si>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</si>
  <si>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</si>
  <si>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</si>
  <si>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</si>
  <si>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</si>
  <si>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</si>
  <si>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</si>
  <si>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</si>
  <si>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</si>
  <si>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</si>
  <si>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</si>
  <si>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</si>
  <si>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</si>
  <si>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</si>
  <si>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</si>
  <si>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</si>
  <si>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</si>
  <si>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</si>
  <si>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</si>
  <si>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</si>
  <si>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</si>
  <si>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</si>
  <si>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</si>
  <si>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</si>
  <si>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</si>
  <si>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</si>
  <si>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</si>
  <si>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</si>
  <si>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</si>
  <si>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</si>
  <si>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</si>
  <si>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</si>
  <si>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</si>
  <si>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</si>
  <si>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</si>
  <si>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</si>
  <si>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</si>
  <si>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</si>
  <si>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</si>
  <si>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</si>
  <si>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</si>
  <si>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</si>
  <si>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</si>
  <si>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</si>
  <si>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</si>
  <si>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</si>
  <si>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</si>
  <si>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</si>
  <si>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</si>
  <si>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</si>
  <si>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</si>
  <si>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</si>
  <si>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</si>
  <si>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</si>
  <si>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</si>
  <si>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</si>
  <si>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</si>
  <si>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</si>
  <si>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</si>
  <si>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</si>
  <si>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</si>
  <si>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</si>
  <si>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</si>
  <si>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</si>
  <si>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</si>
  <si>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</si>
  <si>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</si>
  <si>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</si>
  <si>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</si>
  <si>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</si>
  <si>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</si>
  <si>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</si>
  <si>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</si>
  <si>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</si>
  <si>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</si>
  <si>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</si>
  <si>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</si>
  <si>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</si>
  <si>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</si>
  <si>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</si>
  <si>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</si>
  <si>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</si>
  <si>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</si>
  <si>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</si>
  <si>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</si>
  <si>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</si>
  <si>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</si>
  <si>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</si>
  <si>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</si>
  <si>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</si>
  <si>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</si>
  <si>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</si>
  <si>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</si>
  <si>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</si>
  <si>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</si>
  <si>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</si>
  <si>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</si>
  <si>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</si>
  <si>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</si>
  <si>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</si>
  <si>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</si>
  <si>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</si>
  <si>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</si>
  <si>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</si>
  <si>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</si>
  <si>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</si>
  <si>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</si>
  <si>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</si>
  <si>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</si>
  <si>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</si>
  <si>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</si>
  <si>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</si>
  <si>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</si>
  <si>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</si>
  <si>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</si>
  <si>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</si>
  <si>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</si>
  <si>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</si>
  <si>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</si>
  <si>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</si>
  <si>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</si>
  <si>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</si>
  <si>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</si>
  <si>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</si>
  <si>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</si>
  <si>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</si>
  <si>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</si>
  <si>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</si>
  <si>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</si>
  <si>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</si>
  <si>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</si>
  <si>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</si>
  <si>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</si>
  <si>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</si>
  <si>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</si>
  <si>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</si>
  <si>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</si>
  <si>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</si>
  <si>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</si>
  <si>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</si>
  <si>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</si>
  <si>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</si>
  <si>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</si>
  <si>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</si>
  <si>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</si>
  <si>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</si>
  <si>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</si>
  <si>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</si>
  <si>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</si>
  <si>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</si>
  <si>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</si>
  <si>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</si>
  <si>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</si>
  <si>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</si>
  <si>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</si>
  <si>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</si>
  <si>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</si>
  <si>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</si>
  <si>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</si>
  <si>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</si>
  <si>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</si>
  <si>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</si>
  <si>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</si>
  <si>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</si>
  <si>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</si>
  <si>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</si>
  <si>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</si>
  <si>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</si>
  <si>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</si>
  <si>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</si>
  <si>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</si>
  <si>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</si>
  <si>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</si>
  <si>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</si>
  <si>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</si>
  <si>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</si>
  <si>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</si>
  <si>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</si>
  <si>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</si>
  <si>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</si>
  <si>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</si>
  <si>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</si>
  <si>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</si>
  <si>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</si>
  <si>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</si>
  <si>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</si>
  <si>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</si>
  <si>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</si>
  <si>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</si>
  <si>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</si>
  <si>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</si>
  <si>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</si>
  <si>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</si>
  <si>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</si>
  <si>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</si>
  <si>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</si>
  <si>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</si>
  <si>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</si>
  <si>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</si>
  <si>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</si>
  <si>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</si>
  <si>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</si>
  <si>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</si>
  <si>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</si>
  <si>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</si>
  <si>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</si>
  <si>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</si>
  <si>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</si>
  <si>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</si>
  <si>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</si>
  <si>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</si>
  <si>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</si>
  <si>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</si>
  <si>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</si>
  <si>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</si>
  <si>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</si>
  <si>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</si>
  <si>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</si>
  <si>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</si>
  <si>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</si>
  <si>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</si>
  <si>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</si>
  <si>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</si>
  <si>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</si>
  <si>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</si>
  <si>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</si>
  <si>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</si>
  <si>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</si>
  <si>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</si>
  <si>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</si>
  <si>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</si>
  <si>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</si>
  <si>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</si>
  <si>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</si>
  <si>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</si>
  <si>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</si>
  <si>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</si>
  <si>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</si>
  <si>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</si>
  <si>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</si>
  <si>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</si>
  <si>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</si>
  <si>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</si>
  <si>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</si>
  <si>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</si>
  <si>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</si>
  <si>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</si>
  <si>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</si>
  <si>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</si>
  <si>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</si>
  <si>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</si>
  <si>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</si>
  <si>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</si>
  <si>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</si>
  <si>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</si>
  <si>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</si>
  <si>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</si>
  <si>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</si>
  <si>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</si>
  <si>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</si>
  <si>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</si>
  <si>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</si>
  <si>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</si>
  <si>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</si>
  <si>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</si>
  <si>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</si>
  <si>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</si>
  <si>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</si>
  <si>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</si>
  <si>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</si>
  <si>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</si>
  <si>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</si>
  <si>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</si>
  <si>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</si>
  <si>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</si>
  <si>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</si>
  <si>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</si>
  <si>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</si>
  <si>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</si>
  <si>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</si>
  <si>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</si>
  <si>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</si>
  <si>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</si>
  <si>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</si>
  <si>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</si>
  <si>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</si>
  <si>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</si>
  <si>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</si>
  <si>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</si>
  <si>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</si>
  <si>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</si>
  <si>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</si>
  <si>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</si>
  <si>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</si>
  <si>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</si>
  <si>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</si>
  <si>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</si>
  <si>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</si>
  <si>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</si>
  <si>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</si>
  <si>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</si>
  <si>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</si>
  <si>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</si>
  <si>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</si>
  <si>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</si>
  <si>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</si>
  <si>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</si>
  <si>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</si>
  <si>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</si>
  <si>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</si>
  <si>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</si>
  <si>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</si>
  <si>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</si>
  <si>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</si>
  <si>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</si>
  <si>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</si>
  <si>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</si>
  <si>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</si>
  <si>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</si>
  <si>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</si>
  <si>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</si>
  <si>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</si>
  <si>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</si>
  <si>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</si>
  <si>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</si>
  <si>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</si>
  <si>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</si>
  <si>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</si>
  <si>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</si>
  <si>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</si>
  <si>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</si>
  <si>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</si>
  <si>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</si>
  <si>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</si>
  <si>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</si>
  <si>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</si>
  <si>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</si>
  <si>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</si>
  <si>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</si>
  <si>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</si>
  <si>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</si>
  <si>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</si>
  <si>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</si>
  <si>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</si>
  <si>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</si>
  <si>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</si>
  <si>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</si>
  <si>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</si>
  <si>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</si>
  <si>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</si>
  <si>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</si>
  <si>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</si>
  <si>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</si>
  <si>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</si>
  <si>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</si>
  <si>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</si>
  <si>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</si>
  <si>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</si>
  <si>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</si>
  <si>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</si>
  <si>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</si>
  <si>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</si>
  <si>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</si>
  <si>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</si>
  <si>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</si>
  <si>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</si>
  <si>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</si>
  <si>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</si>
  <si>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</si>
  <si>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</si>
  <si>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</si>
  <si>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</si>
  <si>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</si>
  <si>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</si>
  <si>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</si>
  <si>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</si>
  <si>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</si>
  <si>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</si>
  <si>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</si>
  <si>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</si>
  <si>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</si>
  <si>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</si>
  <si>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</si>
  <si>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</si>
  <si>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</si>
  <si>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</si>
  <si>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</si>
  <si>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</si>
  <si>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</si>
  <si>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</si>
  <si>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</si>
  <si>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</si>
  <si>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</si>
  <si>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</si>
  <si>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</si>
  <si>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</si>
  <si>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</si>
  <si>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</si>
  <si>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</si>
  <si>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</si>
  <si>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</si>
  <si>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</si>
  <si>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</si>
  <si>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</si>
  <si>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</si>
  <si>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</si>
  <si>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</si>
  <si>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</si>
  <si>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</si>
  <si>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</si>
  <si>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</si>
  <si>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</si>
  <si>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</si>
  <si>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</si>
  <si>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</si>
  <si>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</si>
  <si>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</si>
  <si>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</si>
  <si>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</si>
  <si>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</si>
  <si>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</si>
  <si>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</si>
  <si>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</si>
  <si>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</si>
  <si>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</si>
  <si>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</si>
  <si>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</si>
  <si>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</si>
  <si>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</si>
  <si>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</si>
  <si>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</si>
  <si>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</si>
  <si>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</si>
  <si>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</si>
  <si>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</si>
  <si>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</si>
  <si>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</si>
  <si>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</si>
  <si>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</si>
  <si>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</si>
  <si>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</si>
  <si>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</si>
  <si>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</si>
  <si>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</si>
  <si>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</si>
  <si>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</si>
  <si>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</si>
  <si>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</si>
  <si>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</si>
  <si>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</si>
  <si>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</si>
  <si>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</si>
  <si>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</si>
  <si>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</si>
  <si>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</si>
  <si>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</si>
  <si>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</si>
  <si>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</si>
  <si>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</si>
  <si>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</si>
  <si>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</si>
  <si>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</si>
  <si>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</si>
  <si>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</si>
  <si>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</si>
  <si>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</si>
  <si>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</si>
  <si>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</si>
  <si>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</si>
  <si>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</si>
  <si>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</si>
  <si>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</si>
  <si>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</si>
  <si>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</si>
  <si>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</si>
  <si>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</si>
  <si>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</si>
  <si>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</si>
  <si>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</si>
  <si>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</si>
  <si>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</si>
  <si>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</si>
  <si>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</si>
  <si>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</si>
  <si>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</si>
  <si>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</si>
  <si>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</si>
  <si>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</si>
  <si>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</si>
  <si>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</si>
  <si>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</si>
  <si>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</si>
  <si>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</si>
  <si>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</si>
  <si>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</si>
  <si>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</si>
  <si>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</si>
  <si>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</si>
  <si>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</si>
  <si>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</si>
  <si>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</si>
  <si>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</si>
  <si>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</si>
  <si>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</si>
  <si>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</si>
  <si>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</si>
  <si>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</si>
  <si>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</si>
  <si>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</si>
  <si>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</si>
  <si>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</si>
  <si>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</si>
  <si>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</si>
  <si>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</si>
  <si>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</si>
  <si>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</si>
  <si>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</si>
  <si>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</si>
  <si>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</si>
  <si>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</si>
  <si>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</si>
  <si>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</si>
  <si>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</si>
  <si>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</si>
  <si>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</si>
  <si>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</si>
  <si>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</si>
  <si>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</si>
  <si>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</si>
  <si>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</si>
  <si>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</si>
  <si>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</si>
  <si>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</si>
  <si>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</si>
  <si>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</si>
  <si>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</si>
  <si>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</si>
  <si>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</si>
  <si>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</si>
  <si>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</si>
  <si>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</si>
  <si>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</si>
  <si>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</si>
  <si>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</si>
  <si>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</si>
  <si>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</si>
  <si>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</si>
  <si>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</si>
  <si>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</si>
  <si>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</si>
  <si>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</si>
  <si>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</si>
  <si>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</si>
  <si>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</si>
  <si>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</si>
  <si>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</si>
  <si>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</si>
  <si>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</si>
  <si>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</si>
  <si>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</si>
  <si>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</si>
  <si>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</si>
  <si>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</si>
  <si>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</si>
  <si>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</si>
  <si>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</si>
  <si>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</si>
  <si>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</si>
  <si>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</si>
  <si>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</si>
  <si>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</si>
  <si>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</si>
  <si>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</si>
  <si>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</si>
  <si>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</si>
  <si>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</si>
  <si>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</si>
  <si>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</si>
  <si>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</si>
  <si>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</si>
  <si>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</si>
  <si>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</si>
  <si>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</si>
  <si>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</si>
  <si>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</si>
  <si>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</si>
  <si>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</si>
  <si>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</si>
  <si>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</si>
  <si>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</si>
  <si>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</si>
  <si>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</si>
  <si>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</si>
  <si>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</si>
  <si>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</si>
  <si>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</si>
  <si>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</si>
  <si>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</si>
  <si>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</si>
  <si>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</si>
  <si>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</si>
  <si>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</si>
  <si>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</si>
  <si>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</si>
  <si>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</si>
  <si>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</si>
  <si>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</si>
  <si>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</si>
  <si>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</si>
  <si>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</si>
  <si>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</si>
  <si>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</si>
  <si>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</si>
  <si>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</si>
  <si>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</si>
  <si>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</si>
  <si>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</si>
  <si>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</si>
  <si>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</si>
  <si>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</si>
  <si>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</si>
  <si>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</si>
  <si>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</si>
  <si>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</si>
  <si>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</si>
  <si>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</si>
  <si>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</si>
  <si>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</si>
  <si>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</si>
  <si>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</si>
  <si>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</si>
  <si>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</si>
  <si>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</si>
  <si>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</si>
  <si>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</si>
  <si>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</si>
  <si>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</si>
  <si>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</si>
  <si>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</si>
  <si>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</si>
  <si>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</si>
  <si>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</si>
  <si>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</si>
  <si>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</si>
  <si>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</si>
  <si>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</si>
  <si>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</si>
  <si>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</si>
  <si>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</si>
  <si>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</si>
  <si>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</si>
  <si>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</si>
  <si>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</si>
  <si>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</si>
  <si>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</si>
  <si>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</si>
  <si>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</si>
  <si>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</si>
  <si>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</si>
  <si>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</si>
  <si>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</si>
  <si>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</si>
  <si>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</si>
  <si>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</si>
  <si>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</si>
  <si>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</si>
  <si>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</si>
  <si>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</si>
  <si>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</si>
  <si>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</si>
  <si>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</si>
  <si>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</si>
  <si>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</si>
  <si>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</si>
  <si>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</si>
  <si>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</si>
  <si>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</si>
  <si>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</si>
  <si>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</si>
  <si>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</si>
  <si>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</si>
  <si>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</si>
  <si>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</si>
  <si>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</si>
  <si>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</si>
  <si>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</si>
  <si>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</si>
  <si>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</si>
  <si>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</si>
  <si>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</si>
  <si>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</si>
  <si>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</si>
  <si>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</si>
  <si>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</si>
  <si>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</si>
  <si>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</si>
  <si>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</si>
  <si>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</si>
  <si>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</si>
  <si>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</si>
  <si>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</si>
  <si>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</si>
  <si>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</si>
  <si>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</si>
  <si>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</si>
  <si>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</si>
  <si>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</si>
  <si>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</si>
  <si>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</si>
  <si>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</si>
  <si>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</si>
  <si>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</si>
  <si>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</si>
  <si>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</si>
  <si>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</si>
  <si>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</si>
  <si>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</si>
  <si>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</si>
  <si>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</si>
  <si>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</si>
  <si>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</si>
  <si>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</si>
  <si>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</si>
  <si>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</si>
  <si>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</si>
  <si>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</si>
  <si>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</si>
  <si>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</si>
  <si>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</si>
  <si>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</si>
  <si>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</si>
  <si>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</si>
  <si>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</si>
  <si>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</si>
  <si>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</si>
  <si>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</si>
  <si>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</si>
  <si>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</si>
  <si>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</si>
  <si>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</si>
  <si>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</si>
  <si>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</si>
  <si>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</si>
  <si>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</si>
  <si>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</si>
  <si>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</si>
  <si>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</si>
  <si>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</si>
  <si>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</si>
  <si>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</si>
  <si>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</si>
  <si>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</si>
  <si>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</si>
  <si>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</si>
  <si>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</si>
  <si>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</si>
  <si>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</si>
  <si>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</si>
  <si>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</si>
  <si>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</si>
  <si>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</si>
  <si>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</si>
  <si>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</si>
  <si>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</si>
  <si>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</si>
  <si>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</si>
  <si>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</si>
  <si>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</si>
  <si>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</si>
  <si>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</si>
  <si>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</si>
  <si>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</si>
  <si>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</si>
  <si>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</si>
  <si>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</si>
  <si>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</si>
  <si>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</si>
  <si>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</si>
  <si>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</si>
  <si>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</si>
  <si>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</si>
  <si>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</si>
  <si>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</si>
  <si>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</si>
  <si>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</si>
  <si>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</si>
  <si>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</si>
  <si>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</si>
  <si>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</si>
  <si>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</si>
  <si>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</si>
  <si>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</si>
  <si>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</si>
  <si>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</si>
  <si>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</si>
  <si>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</si>
  <si>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</si>
  <si>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</si>
  <si>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</si>
  <si>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</si>
  <si>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</si>
  <si>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</si>
  <si>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</si>
  <si>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</si>
  <si>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</si>
  <si>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</si>
  <si>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</si>
  <si>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</si>
  <si>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</si>
  <si>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</si>
  <si>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</si>
  <si>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</si>
  <si>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</si>
  <si>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</si>
  <si>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</si>
  <si>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</si>
  <si>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</si>
  <si>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</si>
  <si>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</si>
  <si>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</si>
  <si>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</si>
  <si>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</si>
  <si>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</si>
  <si>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</si>
  <si>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</si>
  <si>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</si>
  <si>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</si>
  <si>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</si>
  <si>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</si>
  <si>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</si>
  <si>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</si>
  <si>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</si>
  <si>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</si>
  <si>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</si>
  <si>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</si>
  <si>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</si>
  <si>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</si>
  <si>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</si>
  <si>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</si>
  <si>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</si>
  <si>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</si>
  <si>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</si>
  <si>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</si>
  <si>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</si>
  <si>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</si>
  <si>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</si>
  <si>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</si>
  <si>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</si>
  <si>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</si>
  <si>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</si>
  <si>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</si>
  <si>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</si>
  <si>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</si>
  <si>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</si>
  <si>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</si>
  <si>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</si>
  <si>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</si>
  <si>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</si>
  <si>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</si>
  <si>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</si>
  <si>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</si>
  <si>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</si>
  <si>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</si>
  <si>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</si>
  <si>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</si>
  <si>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</si>
  <si>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</si>
  <si>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</si>
  <si>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</si>
  <si>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</si>
  <si>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</si>
  <si>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</si>
  <si>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</si>
  <si>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</si>
  <si>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</si>
  <si>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</si>
  <si>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</si>
  <si>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</si>
  <si>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</si>
  <si>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</si>
  <si>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</si>
  <si>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</si>
  <si>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</si>
  <si>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</si>
  <si>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</si>
  <si>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</si>
  <si>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</si>
  <si>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</si>
  <si>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</si>
  <si>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</si>
  <si>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</si>
  <si>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</si>
  <si>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</si>
  <si>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</si>
  <si>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</si>
  <si>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</si>
  <si>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</si>
  <si>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</si>
  <si>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</si>
  <si>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</si>
  <si>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</si>
  <si>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</si>
  <si>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</si>
  <si>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</si>
  <si>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</si>
  <si>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</si>
  <si>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</si>
  <si>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</si>
  <si>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</si>
  <si>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</si>
  <si>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</si>
  <si>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</si>
  <si>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</si>
  <si>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</si>
  <si>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</si>
  <si>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</si>
  <si>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</si>
  <si>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</si>
  <si>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</si>
  <si>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</si>
  <si>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</si>
  <si>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</si>
  <si>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</si>
  <si>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</si>
  <si>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</si>
  <si>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</si>
  <si>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</si>
  <si>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</si>
  <si>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</si>
  <si>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</si>
  <si>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</si>
  <si>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</si>
  <si>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</si>
  <si>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</si>
  <si>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</si>
  <si>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</si>
  <si>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</si>
  <si>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</si>
  <si>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</si>
  <si>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</si>
  <si>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</si>
  <si>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</si>
  <si>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</si>
  <si>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</si>
  <si>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</si>
  <si>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</si>
  <si>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</si>
  <si>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</si>
  <si>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</si>
  <si>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</si>
  <si>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</si>
  <si>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</si>
  <si>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</si>
  <si>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</si>
  <si>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</si>
  <si>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</si>
  <si>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</si>
  <si>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</si>
  <si>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</si>
  <si>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</si>
  <si>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</si>
  <si>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</si>
  <si>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</si>
  <si>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</si>
  <si>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</si>
  <si>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</si>
  <si>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</si>
  <si>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</si>
  <si>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</si>
  <si>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</si>
  <si>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</si>
  <si>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</si>
  <si>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</si>
  <si>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</si>
  <si>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</si>
  <si>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</si>
  <si>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</si>
  <si>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</si>
  <si>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</si>
  <si>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</si>
  <si>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</si>
  <si>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</si>
  <si>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</si>
  <si>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</si>
  <si>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</si>
  <si>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</si>
  <si>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</si>
  <si>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</si>
  <si>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</si>
  <si>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</si>
  <si>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</si>
  <si>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</si>
  <si>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</si>
  <si>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</si>
  <si>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</si>
  <si>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</si>
  <si>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</si>
  <si>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</si>
  <si>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</si>
  <si>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</si>
  <si>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</si>
  <si>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</si>
  <si>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</si>
  <si>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</si>
  <si>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</si>
  <si>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</si>
  <si>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</si>
  <si>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</si>
  <si>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</si>
  <si>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</si>
  <si>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</si>
  <si>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</si>
  <si>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</si>
  <si>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</si>
  <si>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</si>
  <si>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</si>
  <si>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</si>
  <si>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</si>
  <si>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</si>
  <si>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</si>
  <si>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</si>
  <si>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</si>
  <si>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</si>
  <si>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</si>
  <si>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</si>
  <si>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</si>
  <si>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</si>
  <si>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</si>
  <si>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</si>
  <si>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</si>
  <si>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</si>
  <si>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</si>
  <si>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</si>
  <si>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</si>
  <si>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</si>
  <si>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</si>
  <si>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</si>
  <si>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</si>
  <si>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</si>
  <si>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</si>
  <si>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</si>
  <si>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</si>
  <si>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</si>
  <si>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</si>
  <si>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</si>
  <si>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</si>
  <si>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</si>
  <si>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</si>
  <si>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</si>
  <si>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</si>
  <si>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</si>
  <si>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</si>
  <si>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</si>
  <si>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</si>
  <si>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</si>
  <si>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</si>
  <si>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</si>
  <si>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</si>
  <si>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</si>
  <si>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</si>
  <si>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</si>
  <si>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</si>
  <si>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</si>
  <si>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</si>
  <si>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</si>
  <si>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</si>
  <si>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</si>
  <si>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</si>
  <si>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</si>
  <si>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</si>
  <si>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</si>
  <si>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</si>
  <si>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</si>
  <si>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</si>
  <si>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</si>
  <si>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</si>
  <si>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</si>
  <si>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</si>
  <si>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</si>
  <si>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</si>
  <si>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</si>
  <si>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</si>
  <si>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</si>
  <si>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</si>
  <si>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</si>
  <si>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</si>
  <si>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</si>
  <si>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</si>
  <si>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</si>
  <si>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</si>
  <si>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</si>
  <si>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</si>
  <si>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</si>
  <si>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</si>
  <si>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</si>
  <si>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</si>
  <si>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</si>
  <si>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</si>
  <si>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</si>
  <si>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</si>
  <si>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</si>
  <si>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</si>
  <si>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</si>
  <si>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</si>
  <si>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</si>
  <si>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</si>
  <si>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</si>
  <si>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</si>
  <si>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</si>
  <si>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</si>
  <si>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</si>
  <si>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</si>
  <si>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</si>
  <si>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</si>
  <si>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</si>
  <si>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</si>
  <si>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</si>
  <si>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</si>
  <si>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</si>
  <si>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</si>
  <si>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</si>
  <si>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</si>
  <si>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</si>
  <si>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</si>
  <si>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</si>
  <si>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</si>
  <si>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</si>
  <si>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</si>
  <si>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</si>
  <si>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</si>
  <si>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</si>
  <si>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</si>
  <si>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</si>
  <si>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</si>
  <si>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</si>
  <si>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</si>
  <si>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</si>
  <si>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</si>
  <si>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</si>
  <si>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</si>
  <si>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</si>
  <si>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</si>
  <si>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</si>
  <si>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</si>
  <si>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</si>
  <si>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</si>
  <si>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</si>
  <si>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</si>
  <si>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</si>
  <si>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</si>
  <si>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</si>
  <si>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</si>
  <si>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</si>
  <si>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</si>
  <si>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</si>
  <si>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</si>
  <si>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</si>
  <si>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</si>
  <si>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</si>
  <si>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</si>
  <si>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</si>
  <si>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</si>
  <si>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</si>
  <si>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</si>
  <si>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</si>
  <si>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</si>
  <si>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</si>
  <si>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</si>
  <si>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</si>
  <si>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</si>
  <si>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</si>
  <si>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</si>
  <si>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</si>
  <si>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</si>
  <si>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</si>
  <si>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</si>
  <si>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</si>
  <si>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</si>
  <si>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</si>
  <si>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</si>
  <si>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</si>
  <si>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</si>
  <si>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</si>
  <si>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</si>
  <si>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</si>
  <si>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</si>
  <si>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</si>
  <si>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</si>
  <si>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</si>
  <si>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</si>
  <si>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</si>
  <si>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</si>
  <si>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</si>
  <si>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</si>
  <si>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</si>
  <si>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</si>
  <si>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</si>
  <si>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</si>
  <si>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</si>
  <si>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</si>
  <si>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</si>
  <si>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</si>
  <si>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</si>
  <si>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</si>
  <si>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</si>
  <si>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</si>
  <si>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</si>
  <si>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</si>
  <si>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</si>
  <si>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</si>
  <si>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</si>
  <si>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</si>
  <si>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</si>
  <si>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</si>
  <si>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</si>
  <si>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</si>
  <si>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</si>
  <si>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</si>
  <si>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</si>
  <si>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</si>
  <si>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</si>
  <si>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</si>
  <si>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</si>
  <si>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</si>
  <si>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</si>
  <si>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</si>
  <si>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</si>
  <si>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</si>
  <si>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</si>
  <si>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</si>
  <si>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</si>
  <si>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</si>
  <si>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</si>
  <si>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</si>
  <si>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</si>
  <si>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</si>
  <si>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</si>
  <si>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</si>
  <si>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</si>
  <si>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</si>
  <si>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</si>
  <si>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</si>
  <si>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</si>
  <si>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</si>
  <si>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</si>
  <si>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</si>
  <si>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</si>
  <si>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</si>
  <si>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</si>
  <si>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</si>
  <si>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</si>
  <si>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</si>
  <si>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</si>
  <si>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</si>
  <si>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</si>
  <si>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</si>
  <si>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</si>
  <si>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</si>
  <si>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</si>
  <si>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</si>
  <si>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</si>
  <si>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</si>
  <si>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</si>
  <si>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</si>
  <si>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</si>
  <si>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</si>
  <si>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</si>
  <si>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</si>
  <si>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</si>
  <si>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</si>
  <si>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</si>
  <si>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</si>
  <si>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</si>
  <si>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</si>
  <si>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</si>
  <si>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</si>
  <si>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</si>
  <si>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</si>
  <si>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</si>
  <si>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</si>
  <si>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</si>
  <si>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</si>
  <si>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</si>
  <si>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</si>
  <si>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</si>
  <si>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</si>
  <si>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</si>
  <si>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</si>
  <si>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</si>
  <si>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</si>
  <si>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</si>
  <si>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</si>
  <si>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</si>
  <si>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</si>
  <si>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</si>
  <si>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</si>
  <si>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</si>
  <si>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</si>
  <si>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</si>
  <si>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</si>
  <si>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</si>
  <si>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</si>
  <si>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</si>
  <si>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</si>
  <si>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</si>
  <si>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</si>
  <si>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</si>
  <si>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</si>
  <si>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</si>
  <si>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</si>
  <si>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</si>
  <si>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</si>
  <si>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</si>
  <si>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</si>
  <si>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</si>
  <si>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</si>
  <si>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</si>
  <si>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</si>
  <si>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</si>
  <si>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</si>
  <si>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</si>
  <si>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</si>
  <si>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</si>
  <si>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</si>
  <si>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</si>
  <si>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</si>
  <si>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</si>
  <si>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</si>
  <si>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</si>
  <si>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</si>
  <si>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</si>
  <si>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</si>
  <si>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</si>
  <si>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</si>
  <si>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</si>
  <si>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</si>
  <si>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</si>
  <si>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</si>
  <si>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</si>
  <si>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</si>
  <si>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</si>
  <si>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</si>
  <si>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</si>
  <si>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</si>
  <si>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</si>
  <si>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</si>
  <si>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</si>
  <si>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</si>
  <si>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</si>
  <si>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</si>
  <si>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</si>
  <si>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</si>
  <si>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</si>
  <si>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</si>
  <si>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</si>
  <si>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</si>
  <si>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</si>
  <si>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</si>
  <si>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</si>
  <si>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</si>
  <si>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</si>
  <si>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</si>
  <si>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</si>
  <si>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</si>
  <si>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</si>
  <si>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</si>
  <si>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</si>
  <si>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</si>
  <si>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</si>
  <si>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</si>
  <si>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</si>
  <si>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</si>
  <si>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</si>
  <si>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</si>
  <si>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</si>
  <si>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</si>
  <si>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</si>
  <si>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</si>
  <si>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</si>
  <si>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</si>
  <si>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</si>
  <si>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</si>
  <si>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</si>
  <si>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</si>
  <si>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</si>
  <si>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</si>
  <si>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</si>
  <si>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</si>
  <si>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</si>
  <si>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</si>
  <si>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</si>
  <si>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</si>
  <si>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</si>
  <si>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</si>
  <si>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</si>
  <si>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</si>
  <si>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</si>
  <si>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</si>
  <si>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</si>
  <si>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</si>
  <si>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</si>
  <si>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</si>
  <si>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</si>
  <si>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</si>
  <si>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</si>
  <si>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</si>
  <si>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</si>
  <si>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</si>
  <si>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</si>
  <si>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</si>
  <si>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</si>
  <si>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</si>
  <si>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</si>
  <si>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</si>
  <si>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</si>
  <si>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</si>
  <si>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</si>
  <si>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</si>
  <si>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</si>
  <si>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</si>
  <si>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</si>
  <si>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</si>
  <si>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</si>
  <si>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</si>
  <si>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</si>
  <si>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</si>
  <si>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</si>
  <si>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</si>
  <si>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</si>
  <si>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</si>
  <si>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</si>
  <si>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</si>
  <si>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</si>
  <si>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</si>
  <si>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</si>
  <si>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</si>
  <si>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</si>
  <si>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</si>
  <si>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</si>
  <si>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</si>
  <si>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</si>
  <si>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</si>
  <si>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</si>
  <si>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</si>
  <si>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</si>
  <si>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</si>
  <si>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</si>
  <si>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</si>
  <si>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</si>
  <si>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</si>
  <si>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</si>
  <si>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</si>
  <si>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</si>
  <si>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</si>
  <si>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</si>
  <si>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</si>
  <si>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</si>
  <si>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</si>
  <si>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</si>
  <si>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</si>
  <si>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</si>
  <si>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</si>
  <si>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</si>
  <si>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</si>
  <si>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</si>
  <si>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</si>
  <si>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</si>
  <si>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</si>
  <si>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</si>
  <si>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</si>
  <si>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</si>
  <si>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</si>
  <si>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</si>
  <si>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</si>
  <si>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</si>
  <si>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</si>
  <si>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</si>
  <si>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</si>
  <si>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</si>
  <si>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</si>
  <si>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</si>
  <si>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</si>
  <si>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</si>
  <si>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</si>
  <si>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</si>
  <si>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</si>
  <si>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</si>
  <si>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</si>
  <si>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</si>
  <si>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</si>
  <si>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</si>
  <si>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</si>
  <si>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</si>
  <si>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</si>
  <si>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</si>
  <si>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</si>
  <si>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</si>
  <si>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</si>
  <si>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</si>
  <si>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</si>
  <si>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</si>
  <si>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</si>
  <si>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</si>
  <si>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</si>
  <si>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</si>
  <si>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</si>
  <si>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</si>
  <si>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</si>
  <si>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</si>
  <si>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</si>
  <si>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</si>
  <si>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</si>
  <si>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</si>
  <si>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</si>
  <si>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</si>
  <si>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</si>
  <si>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</si>
  <si>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</si>
  <si>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</si>
  <si>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</si>
  <si>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</si>
  <si>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</si>
  <si>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</si>
  <si>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</si>
  <si>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</si>
  <si>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</si>
  <si>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</si>
  <si>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</si>
  <si>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</si>
  <si>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</si>
  <si>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</si>
  <si>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</si>
  <si>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</si>
  <si>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</si>
  <si>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</si>
  <si>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</si>
  <si>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</si>
  <si>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</si>
  <si>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</si>
  <si>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</si>
  <si>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</si>
  <si>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</si>
  <si>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</si>
  <si>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</si>
  <si>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</si>
  <si>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</si>
  <si>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</si>
  <si>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</si>
  <si>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</si>
  <si>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</si>
  <si>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</si>
  <si>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</si>
  <si>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</si>
  <si>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</si>
  <si>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</si>
  <si>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</si>
  <si>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</si>
  <si>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</si>
  <si>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</si>
  <si>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</si>
  <si>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</si>
  <si>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</si>
  <si>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</si>
  <si>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</si>
  <si>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</si>
  <si>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</si>
  <si>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</si>
  <si>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</si>
  <si>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</si>
  <si>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</si>
  <si>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</si>
  <si>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</si>
  <si>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</si>
  <si>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</si>
  <si>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</si>
  <si>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</si>
  <si>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</si>
  <si>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</si>
  <si>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</si>
  <si>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</si>
  <si>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</si>
  <si>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</si>
  <si>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</si>
  <si>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</si>
  <si>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</si>
  <si>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</si>
  <si>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</si>
  <si>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</si>
  <si>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</si>
  <si>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</si>
  <si>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</si>
  <si>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</si>
  <si>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</si>
  <si>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</si>
  <si>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</si>
  <si>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</si>
  <si>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</si>
  <si>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</si>
  <si>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</si>
  <si>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</si>
  <si>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</si>
  <si>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</si>
  <si>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</si>
  <si>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</si>
  <si>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</si>
  <si>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</si>
  <si>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</si>
  <si>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</si>
  <si>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</si>
  <si>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</si>
  <si>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</si>
  <si>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</si>
  <si>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</si>
  <si>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</si>
  <si>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</si>
  <si>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</si>
  <si>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</si>
  <si>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</si>
  <si>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</si>
  <si>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</si>
  <si>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</si>
  <si>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</si>
  <si>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</si>
  <si>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</si>
  <si>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</si>
  <si>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</si>
  <si>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</si>
  <si>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</si>
  <si>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</si>
  <si>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</si>
  <si>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</si>
  <si>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</si>
  <si>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</si>
  <si>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</si>
  <si>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</si>
  <si>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</si>
  <si>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</si>
  <si>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</si>
  <si>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</si>
  <si>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</si>
  <si>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</si>
  <si>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</si>
  <si>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</si>
  <si>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</si>
  <si>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</si>
  <si>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</si>
  <si>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</si>
  <si>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</si>
  <si>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</si>
  <si>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</si>
  <si>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</si>
  <si>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</si>
  <si>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</si>
  <si>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</si>
  <si>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</si>
  <si>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</si>
  <si>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</si>
  <si>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</si>
  <si>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</si>
  <si>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</si>
  <si>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</si>
  <si>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</si>
  <si>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</si>
  <si>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</si>
  <si>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</si>
  <si>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</si>
  <si>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</si>
  <si>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</si>
  <si>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</si>
  <si>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</si>
  <si>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</si>
  <si>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</si>
  <si>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</si>
  <si>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</si>
  <si>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</si>
  <si>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</si>
  <si>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</si>
  <si>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</si>
  <si>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</si>
  <si>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</si>
  <si>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</si>
  <si>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</si>
  <si>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</si>
  <si>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</si>
  <si>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</si>
  <si>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</si>
  <si>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</si>
  <si>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</si>
  <si>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</si>
  <si>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</si>
  <si>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</si>
  <si>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</si>
  <si>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</si>
  <si>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</si>
  <si>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</si>
  <si>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</si>
  <si>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</si>
  <si>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</si>
  <si>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</si>
  <si>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</si>
  <si>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</si>
  <si>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</si>
  <si>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</si>
  <si>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</si>
  <si>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</si>
  <si>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</si>
  <si>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</si>
  <si>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</si>
  <si>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</si>
  <si>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</si>
  <si>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</si>
  <si>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</si>
  <si>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</si>
  <si>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</si>
  <si>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</si>
  <si>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</si>
  <si>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</si>
  <si>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</si>
  <si>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</si>
  <si>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</si>
  <si>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</si>
  <si>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</si>
  <si>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</si>
  <si>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</si>
  <si>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</si>
  <si>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</si>
  <si>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</si>
  <si>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</si>
  <si>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</si>
  <si>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</si>
  <si>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</si>
  <si>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</si>
  <si>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</si>
  <si>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</si>
  <si>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</si>
  <si>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</si>
  <si>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</si>
  <si>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</si>
  <si>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</si>
  <si>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</si>
  <si>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</si>
  <si>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</si>
  <si>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</si>
  <si>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</si>
  <si>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</si>
  <si>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</si>
  <si>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</si>
  <si>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</si>
  <si>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</si>
  <si>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</si>
  <si>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</si>
  <si>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</si>
  <si>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</si>
  <si>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</si>
  <si>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</si>
  <si>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</si>
  <si>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</si>
  <si>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</si>
  <si>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</si>
  <si>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</si>
  <si>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</si>
  <si>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</si>
  <si>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</si>
  <si>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</si>
  <si>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</si>
  <si>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</si>
  <si>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</si>
  <si>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</si>
  <si>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</si>
  <si>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</si>
  <si>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</si>
  <si>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</si>
  <si>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</si>
  <si>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</si>
  <si>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</si>
  <si>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</si>
  <si>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</si>
  <si>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</si>
  <si>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</si>
  <si>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</si>
  <si>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</si>
  <si>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</si>
  <si>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</si>
  <si>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</si>
  <si>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</si>
  <si>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</si>
  <si>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</si>
  <si>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</si>
  <si>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</si>
  <si>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</si>
  <si>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</si>
  <si>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</si>
  <si>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</si>
  <si>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</si>
  <si>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</si>
  <si>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</si>
  <si>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</si>
  <si>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</si>
  <si>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</si>
  <si>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</si>
  <si>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</si>
  <si>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</si>
  <si>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</si>
  <si>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</si>
  <si>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</si>
  <si>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</si>
  <si>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</si>
  <si>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</si>
  <si>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</si>
  <si>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</si>
  <si>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</si>
  <si>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</si>
  <si>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</si>
  <si>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</si>
  <si>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</si>
  <si>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</si>
  <si>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</si>
  <si>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</si>
  <si>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</si>
  <si>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</si>
  <si>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</si>
  <si>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</si>
  <si>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</si>
  <si>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</si>
  <si>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</si>
  <si>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</si>
  <si>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</si>
  <si>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</si>
  <si>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</si>
  <si>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</si>
  <si>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</si>
  <si>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</si>
  <si>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</si>
  <si>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</si>
  <si>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</si>
  <si>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</si>
  <si>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</si>
  <si>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</si>
  <si>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</si>
  <si>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</si>
  <si>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</si>
  <si>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</si>
  <si>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</si>
  <si>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</si>
  <si>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</si>
  <si>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</si>
  <si>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</si>
  <si>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</si>
  <si>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</si>
  <si>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</si>
  <si>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</si>
  <si>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</si>
  <si>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</si>
  <si>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</si>
  <si>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</si>
  <si>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</si>
  <si>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</si>
  <si>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</si>
  <si>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</si>
  <si>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</si>
  <si>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</si>
  <si>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</si>
  <si>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</si>
  <si>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</si>
  <si>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</si>
  <si>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</si>
  <si>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</si>
  <si>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</si>
  <si>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</si>
  <si>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</si>
  <si>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</si>
  <si>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</si>
  <si>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</si>
  <si>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</si>
  <si>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</si>
  <si>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</si>
  <si>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</si>
  <si>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</si>
  <si>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</si>
  <si>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</si>
  <si>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</si>
  <si>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</si>
  <si>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</si>
  <si>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</si>
  <si>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</si>
  <si>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</si>
  <si>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</si>
  <si>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</si>
  <si>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</si>
  <si>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</si>
  <si>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</si>
  <si>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</si>
  <si>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</si>
  <si>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</si>
  <si>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</si>
  <si>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</si>
  <si>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</si>
  <si>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</si>
  <si>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</si>
  <si>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</si>
  <si>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</si>
  <si>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</si>
  <si>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</si>
  <si>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</si>
  <si>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</si>
  <si>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</si>
  <si>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</si>
  <si>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</si>
  <si>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</si>
  <si>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</si>
  <si>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</si>
  <si>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</si>
  <si>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</si>
  <si>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</si>
  <si>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</si>
  <si>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</si>
  <si>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</si>
  <si>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</si>
  <si>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</si>
  <si>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</si>
  <si>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</si>
  <si>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</si>
  <si>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</si>
  <si>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</si>
  <si>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</si>
  <si>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</si>
  <si>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</si>
  <si>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</si>
  <si>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</si>
  <si>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</si>
  <si>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</si>
  <si>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</si>
  <si>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</si>
  <si>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</si>
  <si>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</si>
  <si>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</si>
  <si>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</si>
  <si>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</si>
  <si>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</si>
  <si>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</si>
  <si>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</si>
  <si>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</si>
  <si>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</si>
  <si>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</si>
  <si>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</si>
  <si>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</si>
  <si>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</si>
  <si>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</si>
  <si>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</si>
  <si>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</si>
  <si>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</si>
  <si>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</si>
  <si>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</si>
  <si>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</si>
  <si>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</si>
  <si>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</si>
  <si>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</si>
  <si>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</si>
  <si>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</si>
  <si>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</si>
  <si>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</si>
  <si>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</si>
  <si>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</si>
  <si>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</si>
  <si>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</si>
  <si>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</si>
  <si>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</si>
  <si>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</si>
  <si>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</si>
  <si>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</si>
  <si>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</si>
  <si>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</si>
  <si>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</si>
  <si>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</si>
  <si>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</si>
  <si>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</si>
  <si>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</si>
  <si>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</si>
  <si>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</si>
  <si>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</si>
  <si>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</si>
  <si>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</si>
  <si>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</si>
  <si>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</si>
  <si>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</si>
  <si>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</si>
  <si>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</si>
  <si>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</si>
  <si>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</si>
  <si>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</si>
  <si>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</si>
  <si>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</si>
  <si>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</si>
  <si>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</si>
  <si>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</si>
  <si>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</si>
  <si>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</si>
  <si>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</si>
  <si>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</si>
  <si>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</si>
  <si>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</si>
  <si>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</si>
  <si>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</si>
  <si>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</si>
  <si>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</si>
  <si>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</si>
  <si>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</si>
  <si>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</si>
  <si>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</si>
  <si>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</si>
  <si>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</si>
  <si>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</si>
  <si>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</si>
  <si>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</si>
  <si>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</si>
  <si>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</si>
  <si>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</si>
  <si>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</si>
  <si>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</si>
  <si>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</si>
  <si>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</si>
  <si>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</si>
  <si>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</si>
  <si>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</si>
  <si>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</si>
  <si>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</si>
  <si>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</si>
  <si>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</si>
  <si>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</si>
  <si>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</si>
  <si>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</si>
  <si>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</si>
  <si>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</si>
  <si>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</si>
  <si>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</si>
  <si>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</si>
  <si>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</si>
  <si>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</si>
  <si>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</si>
  <si>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</si>
  <si>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</si>
  <si>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</si>
  <si>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</si>
  <si>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</si>
  <si>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</si>
  <si>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</si>
  <si>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</si>
  <si>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</si>
  <si>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</si>
  <si>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</si>
  <si>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</si>
  <si>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</si>
  <si>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</si>
  <si>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</si>
  <si>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</si>
  <si>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</si>
  <si>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</si>
  <si>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</si>
  <si>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</si>
  <si>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</si>
  <si>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</si>
  <si>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</si>
  <si>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</si>
  <si>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</si>
  <si>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</si>
  <si>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</si>
  <si>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</si>
  <si>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</si>
  <si>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</si>
  <si>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</si>
  <si>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</si>
  <si>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</si>
  <si>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</si>
  <si>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</si>
  <si>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</si>
  <si>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</si>
  <si>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</si>
  <si>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</si>
  <si>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</si>
  <si>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</si>
  <si>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</si>
  <si>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</si>
  <si>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</si>
  <si>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</si>
  <si>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</si>
  <si>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</si>
  <si>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</si>
  <si>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</si>
  <si>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</si>
  <si>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</si>
  <si>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</si>
  <si>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</si>
  <si>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</si>
  <si>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</si>
  <si>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</si>
  <si>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</si>
  <si>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</si>
  <si>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</si>
  <si>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</si>
  <si>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</si>
  <si>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</si>
  <si>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</si>
  <si>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</si>
  <si>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</si>
  <si>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</si>
  <si>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</si>
  <si>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</si>
  <si>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</si>
  <si>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</si>
  <si>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</si>
  <si>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</si>
  <si>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</si>
  <si>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</si>
  <si>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</si>
  <si>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</si>
  <si>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</si>
  <si>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</si>
  <si>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</si>
  <si>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</si>
  <si>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</si>
  <si>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</si>
  <si>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</si>
  <si>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</si>
  <si>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</si>
  <si>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</si>
  <si>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</si>
  <si>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</si>
  <si>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</si>
  <si>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</si>
  <si>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</si>
  <si>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</si>
  <si>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</si>
  <si>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</si>
  <si>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</si>
  <si>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</si>
  <si>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</si>
  <si>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</si>
  <si>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</si>
  <si>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</si>
  <si>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</si>
  <si>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</si>
  <si>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</si>
  <si>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</si>
  <si>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</si>
  <si>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</si>
  <si>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</si>
  <si>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</si>
  <si>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</si>
  <si>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</si>
  <si>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</si>
  <si>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</si>
  <si>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</si>
  <si>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</si>
  <si>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</si>
  <si>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</si>
  <si>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</si>
  <si>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</si>
  <si>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</si>
  <si>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</si>
  <si>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</si>
  <si>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</si>
  <si>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</si>
  <si>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</si>
  <si>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</si>
  <si>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</si>
  <si>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</si>
  <si>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</si>
  <si>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</si>
  <si>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</si>
  <si>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</si>
  <si>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</si>
  <si>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</si>
  <si>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</si>
  <si>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</si>
  <si>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</si>
  <si>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</si>
  <si>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</si>
  <si>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</si>
  <si>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</si>
  <si>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</si>
  <si>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</si>
  <si>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</si>
  <si>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</si>
  <si>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</si>
  <si>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</si>
  <si>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</si>
  <si>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</si>
  <si>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</si>
  <si>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</si>
  <si>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</si>
  <si>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</si>
  <si>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</si>
  <si>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</si>
  <si>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</si>
  <si>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</si>
  <si>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</si>
  <si>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</si>
  <si>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</si>
  <si>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</si>
  <si>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</si>
  <si>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</si>
  <si>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</si>
  <si>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</si>
  <si>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</si>
  <si>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</si>
  <si>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</si>
  <si>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</si>
  <si>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</si>
  <si>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</si>
  <si>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</si>
  <si>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</si>
  <si>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</si>
  <si>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</si>
  <si>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</si>
  <si>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</si>
  <si>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</si>
  <si>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</si>
  <si>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</si>
  <si>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</si>
  <si>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</si>
  <si>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</si>
  <si>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</si>
  <si>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</si>
  <si>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</si>
  <si>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</si>
  <si>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</si>
  <si>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</si>
  <si>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</si>
  <si>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</si>
  <si>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</si>
  <si>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</si>
  <si>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</si>
  <si>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</si>
  <si>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</si>
  <si>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</si>
  <si>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</si>
  <si>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</si>
  <si>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</si>
  <si>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</si>
  <si>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</si>
  <si>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</si>
  <si>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</si>
  <si>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</si>
  <si>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</si>
  <si>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</si>
  <si>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</si>
  <si>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</si>
  <si>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</si>
  <si>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</si>
  <si>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</si>
  <si>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</si>
  <si>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</si>
  <si>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</si>
  <si>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</si>
  <si>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</si>
  <si>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</si>
  <si>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</si>
  <si>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</si>
  <si>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</si>
  <si>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</si>
  <si>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</si>
  <si>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</si>
  <si>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</si>
  <si>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</si>
  <si>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</si>
  <si>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</si>
  <si>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</si>
  <si>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</si>
  <si>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</si>
  <si>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</si>
  <si>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</si>
  <si>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</si>
  <si>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</si>
  <si>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</si>
  <si>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</si>
  <si>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</si>
  <si>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</si>
  <si>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</si>
  <si>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</si>
  <si>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</si>
  <si>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</si>
  <si>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</si>
  <si>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</si>
  <si>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</si>
  <si>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</si>
  <si>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</si>
  <si>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</si>
  <si>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</si>
  <si>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</si>
  <si>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</si>
  <si>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</si>
  <si>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</si>
  <si>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</si>
  <si>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</si>
  <si>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</si>
  <si>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</si>
  <si>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</si>
  <si>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</si>
  <si>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</si>
  <si>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</si>
  <si>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</si>
  <si>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</si>
  <si>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</si>
  <si>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</si>
  <si>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</si>
  <si>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</si>
  <si>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</si>
  <si>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</si>
  <si>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</si>
  <si>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</si>
  <si>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</si>
  <si>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</si>
  <si>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</si>
  <si>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</si>
  <si>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</si>
  <si>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</si>
  <si>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</si>
  <si>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</si>
  <si>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</si>
  <si>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</si>
  <si>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</si>
  <si>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</si>
  <si>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</si>
  <si>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</si>
  <si>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</si>
  <si>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</si>
  <si>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</si>
  <si>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</si>
  <si>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</si>
  <si>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</si>
  <si>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</si>
  <si>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</si>
  <si>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</si>
  <si>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</si>
  <si>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</si>
  <si>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</si>
  <si>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</si>
  <si>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</si>
  <si>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</si>
  <si>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</si>
  <si>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</si>
  <si>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</si>
  <si>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</si>
  <si>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</si>
  <si>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</si>
  <si>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</si>
  <si>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</si>
  <si>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</si>
  <si>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</si>
  <si>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</si>
  <si>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</si>
  <si>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</si>
  <si>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</si>
  <si>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</si>
  <si>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</si>
  <si>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</si>
  <si>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</si>
  <si>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</si>
  <si>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</si>
  <si>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</si>
  <si>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</si>
  <si>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</si>
  <si>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</si>
  <si>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</si>
  <si>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</si>
  <si>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</si>
  <si>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</si>
  <si>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</si>
  <si>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</si>
  <si>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</si>
  <si>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</si>
  <si>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</si>
  <si>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</si>
  <si>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</si>
  <si>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</si>
  <si>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</si>
  <si>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</si>
  <si>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</si>
  <si>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</si>
  <si>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</si>
  <si>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</si>
  <si>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</si>
  <si>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</si>
  <si>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</si>
  <si>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</si>
  <si>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</si>
  <si>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</si>
  <si>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</si>
  <si>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</si>
  <si>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</si>
  <si>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</si>
  <si>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</si>
  <si>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</si>
  <si>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</si>
  <si>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</si>
  <si>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</si>
  <si>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</si>
  <si>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</si>
  <si>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</si>
  <si>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</si>
  <si>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</si>
  <si>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</si>
  <si>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</si>
  <si>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</si>
  <si>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</si>
  <si>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</si>
  <si>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</si>
  <si>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</si>
  <si>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</si>
  <si>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</si>
  <si>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</si>
  <si>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</si>
  <si>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</si>
  <si>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</si>
  <si>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</si>
  <si>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</si>
  <si>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</si>
  <si>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</si>
  <si>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</si>
  <si>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</si>
  <si>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</si>
  <si>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</si>
  <si>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</si>
  <si>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</si>
  <si>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</si>
  <si>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</si>
  <si>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</si>
  <si>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</si>
  <si>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</si>
  <si>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</si>
  <si>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</si>
  <si>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</si>
  <si>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</si>
  <si>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</si>
  <si>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</si>
  <si>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</si>
  <si>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</si>
  <si>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</si>
  <si>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</si>
  <si>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</si>
  <si>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</si>
  <si>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</si>
  <si>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</si>
  <si>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</si>
  <si>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</si>
  <si>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</si>
  <si>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</si>
  <si>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</si>
  <si>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</si>
  <si>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</si>
  <si>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</si>
  <si>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</si>
  <si>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</si>
  <si>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</si>
  <si>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</si>
  <si>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</si>
  <si>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</si>
  <si>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</si>
  <si>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</si>
  <si>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</si>
  <si>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</si>
  <si>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</si>
  <si>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</si>
  <si>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</si>
  <si>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</si>
  <si>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</si>
  <si>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</si>
  <si>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</si>
  <si>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</si>
  <si>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</si>
  <si>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</si>
  <si>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</si>
  <si>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</si>
  <si>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</si>
  <si>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</si>
  <si>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</si>
  <si>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</si>
  <si>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</si>
  <si>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</si>
  <si>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</si>
  <si>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</si>
  <si>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</si>
  <si>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</si>
  <si>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</si>
  <si>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</si>
  <si>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</si>
  <si>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</si>
  <si>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</si>
  <si>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</si>
  <si>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</si>
  <si>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</si>
  <si>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</si>
  <si>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</si>
  <si>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</si>
  <si>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</si>
  <si>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</si>
  <si>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</si>
  <si>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</si>
  <si>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</si>
  <si>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</si>
  <si>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</si>
  <si>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</si>
  <si>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</si>
  <si>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</si>
  <si>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</si>
  <si>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</si>
  <si>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</si>
  <si>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</si>
  <si>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</si>
  <si>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</si>
  <si>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</si>
  <si>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</si>
  <si>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</si>
  <si>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</si>
  <si>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</si>
  <si>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</si>
  <si>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</si>
  <si>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</si>
  <si>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</si>
  <si>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</si>
  <si>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</si>
  <si>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</si>
  <si>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</si>
  <si>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</si>
  <si>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</si>
  <si>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</si>
  <si>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</si>
  <si>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</si>
  <si>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</si>
  <si>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</si>
  <si>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</si>
  <si>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</si>
  <si>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</si>
  <si>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</si>
  <si>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</si>
  <si>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</si>
  <si>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</si>
  <si>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</si>
  <si>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</si>
  <si>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</si>
  <si>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</si>
  <si>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</si>
  <si>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</si>
  <si>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</si>
  <si>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</si>
  <si>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</si>
  <si>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</si>
  <si>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</si>
  <si>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</si>
  <si>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</si>
  <si>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</si>
  <si>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</si>
  <si>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</si>
  <si>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</si>
  <si>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</si>
  <si>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</si>
  <si>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</si>
  <si>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</si>
  <si>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</si>
  <si>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</si>
  <si>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</si>
  <si>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</si>
  <si>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</si>
  <si>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</si>
  <si>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</si>
  <si>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</si>
  <si>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</si>
  <si>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</si>
  <si>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</si>
  <si>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</si>
  <si>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</si>
  <si>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</si>
  <si>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</si>
  <si>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</si>
  <si>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</si>
  <si>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</si>
  <si>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</si>
  <si>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</si>
  <si>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</si>
  <si>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</si>
  <si>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</si>
  <si>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</si>
  <si>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</si>
  <si>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</si>
  <si>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</si>
  <si>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</si>
  <si>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</si>
  <si>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</si>
  <si>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</si>
  <si>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</si>
  <si>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</si>
  <si>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</si>
  <si>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</si>
  <si>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</si>
  <si>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</si>
  <si>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</si>
  <si>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</si>
  <si>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</si>
  <si>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</si>
  <si>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</si>
  <si>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</si>
  <si>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</si>
  <si>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</si>
  <si>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</si>
  <si>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</si>
  <si>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</si>
  <si>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</si>
  <si>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</si>
  <si>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</si>
  <si>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</si>
  <si>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</si>
  <si>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</si>
  <si>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</si>
  <si>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</si>
  <si>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</si>
  <si>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</si>
  <si>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</si>
  <si>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</si>
  <si>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</si>
  <si>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</si>
  <si>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</si>
  <si>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</si>
  <si>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</si>
  <si>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</si>
  <si>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</si>
  <si>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</si>
  <si>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</si>
  <si>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</si>
  <si>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</si>
  <si>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</si>
  <si>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</si>
  <si>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</si>
  <si>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</si>
  <si>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</si>
  <si>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</si>
  <si>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</si>
  <si>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</si>
  <si>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</si>
  <si>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</si>
  <si>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</si>
  <si>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</si>
  <si>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</si>
  <si>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</si>
  <si>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</si>
  <si>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</si>
  <si>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</si>
  <si>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</si>
  <si>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</si>
  <si>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</si>
  <si>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</si>
  <si>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</si>
  <si>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</si>
  <si>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</si>
  <si>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</si>
  <si>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</si>
  <si>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</si>
  <si>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</si>
  <si>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</si>
  <si>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</si>
  <si>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</si>
  <si>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</si>
  <si>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</si>
  <si>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</si>
  <si>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</si>
  <si>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</si>
  <si>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</si>
  <si>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</si>
  <si>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</si>
  <si>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</si>
  <si>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</si>
  <si>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</si>
  <si>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</si>
  <si>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</si>
  <si>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</si>
  <si>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</si>
  <si>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</si>
  <si>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</si>
  <si>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</si>
  <si>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</si>
  <si>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</si>
  <si>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</si>
  <si>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</si>
  <si>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</si>
  <si>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</si>
  <si>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</si>
  <si>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</si>
  <si>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</si>
  <si>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</si>
  <si>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</si>
  <si>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</si>
  <si>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</si>
  <si>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</si>
  <si>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</si>
  <si>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</si>
  <si>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</si>
  <si>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</si>
  <si>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</si>
  <si>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</si>
  <si>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</si>
  <si>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</si>
  <si>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</si>
  <si>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</si>
  <si>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</si>
  <si>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</si>
  <si>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</si>
  <si>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</si>
  <si>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</si>
  <si>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</si>
  <si>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</si>
  <si>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</si>
  <si>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</si>
  <si>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</si>
  <si>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</si>
  <si>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</si>
  <si>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</si>
  <si>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</si>
  <si>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</si>
  <si>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</si>
  <si>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</si>
  <si>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</si>
  <si>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</si>
  <si>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</si>
  <si>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</si>
  <si>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</si>
  <si>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</si>
  <si>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</si>
  <si>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</si>
  <si>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</si>
  <si>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</si>
  <si>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</si>
  <si>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</si>
  <si>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</si>
  <si>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</si>
  <si>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</si>
  <si>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</si>
  <si>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</si>
  <si>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</si>
  <si>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</si>
  <si>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</si>
  <si>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</si>
  <si>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</si>
  <si>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</si>
  <si>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</si>
  <si>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</si>
  <si>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</si>
  <si>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</si>
  <si>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</si>
  <si>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</si>
  <si>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</si>
  <si>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</si>
  <si>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</si>
  <si>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</si>
  <si>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</si>
  <si>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</si>
  <si>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</si>
  <si>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</si>
  <si>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</si>
  <si>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</si>
  <si>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</si>
  <si>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</si>
  <si>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</si>
  <si>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</si>
  <si>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</si>
  <si>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</si>
  <si>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</si>
  <si>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</si>
  <si>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</si>
  <si>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</si>
  <si>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</si>
  <si>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</si>
  <si>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</si>
  <si>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</si>
  <si>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</si>
  <si>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</si>
  <si>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</si>
  <si>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</si>
  <si>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</si>
  <si>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</si>
  <si>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</si>
  <si>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</si>
  <si>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</si>
  <si>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</si>
  <si>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</si>
  <si>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</si>
  <si>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</si>
  <si>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</si>
  <si>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</si>
  <si>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</si>
  <si>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</si>
  <si>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</si>
  <si>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</si>
  <si>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</si>
  <si>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</si>
  <si>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</si>
  <si>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</si>
  <si>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</si>
  <si>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</si>
  <si>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</si>
  <si>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</si>
  <si>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</si>
  <si>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</si>
  <si>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</si>
  <si>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</si>
  <si>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</si>
  <si>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</si>
  <si>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</si>
  <si>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</si>
  <si>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</si>
  <si>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</si>
  <si>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</si>
  <si>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</si>
  <si>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</si>
  <si>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</si>
  <si>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</si>
  <si>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</si>
  <si>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</si>
  <si>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</si>
  <si>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</si>
  <si>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</si>
  <si>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</si>
  <si>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</si>
  <si>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</si>
  <si>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</si>
  <si>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</si>
  <si>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</si>
  <si>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</si>
  <si>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</si>
  <si>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</si>
  <si>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</si>
  <si>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</si>
  <si>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</si>
  <si>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</si>
  <si>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</si>
  <si>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</si>
  <si>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</si>
  <si>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</si>
  <si>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</si>
  <si>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</si>
  <si>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</si>
  <si>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</si>
  <si>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</si>
  <si>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</si>
  <si>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</si>
  <si>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</si>
  <si>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</si>
  <si>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</si>
  <si>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</si>
  <si>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</si>
  <si>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</si>
  <si>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</si>
  <si>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</si>
  <si>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</si>
  <si>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</si>
  <si>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</si>
  <si>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</si>
  <si>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</si>
  <si>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</si>
  <si>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</si>
  <si>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</si>
  <si>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</si>
  <si>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</si>
  <si>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</si>
  <si>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</si>
  <si>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</si>
  <si>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</si>
  <si>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</si>
  <si>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</si>
  <si>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</si>
  <si>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</si>
  <si>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</si>
  <si>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</si>
  <si>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</si>
  <si>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</si>
  <si>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</si>
  <si>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</si>
  <si>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</si>
  <si>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</si>
  <si>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</si>
  <si>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</si>
  <si>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</si>
  <si>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</si>
  <si>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</si>
  <si>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</si>
  <si>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</si>
  <si>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</si>
  <si>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</si>
  <si>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</si>
  <si>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</si>
  <si>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</si>
  <si>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</si>
  <si>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</si>
  <si>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</si>
  <si>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</si>
  <si>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</si>
  <si>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</si>
  <si>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</si>
  <si>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</si>
  <si>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</si>
  <si>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</si>
  <si>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</si>
  <si>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</si>
  <si>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</si>
  <si>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</si>
  <si>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</si>
  <si>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</si>
  <si>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</si>
  <si>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</si>
  <si>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</si>
  <si>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</si>
  <si>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</si>
  <si>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</si>
  <si>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</si>
  <si>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</si>
  <si>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</si>
  <si>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</si>
  <si>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</si>
  <si>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</si>
  <si>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</si>
  <si>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</si>
  <si>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</si>
  <si>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</si>
  <si>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</si>
  <si>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</si>
  <si>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</si>
  <si>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</si>
  <si>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</si>
  <si>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</si>
  <si>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</si>
  <si>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</si>
  <si>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</si>
  <si>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</si>
  <si>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</si>
  <si>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</si>
  <si>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</si>
  <si>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</si>
  <si>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</si>
  <si>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</si>
  <si>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</si>
  <si>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</si>
  <si>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</si>
  <si>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</si>
  <si>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</si>
  <si>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</si>
  <si>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</si>
  <si>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</si>
  <si>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</si>
  <si>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</si>
  <si>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</si>
  <si>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</si>
  <si>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</si>
  <si>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</si>
  <si>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</si>
  <si>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</si>
  <si>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</si>
  <si>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</si>
  <si>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</si>
  <si>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</si>
  <si>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</si>
  <si>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</si>
  <si>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</si>
  <si>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</si>
  <si>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</si>
  <si>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</si>
  <si>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</si>
  <si>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</si>
  <si>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</si>
  <si>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</si>
  <si>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</si>
  <si>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</si>
  <si>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</si>
  <si>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</si>
  <si>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</si>
  <si>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</si>
  <si>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</si>
  <si>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</si>
  <si>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</si>
  <si>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</si>
  <si>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</si>
  <si>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</si>
  <si>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</si>
  <si>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</si>
  <si>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</si>
  <si>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</si>
  <si>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</si>
  <si>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</si>
  <si>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</si>
  <si>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</si>
  <si>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</si>
  <si>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</si>
  <si>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</si>
  <si>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</si>
  <si>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</si>
  <si>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</si>
  <si>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</si>
  <si>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</si>
  <si>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</si>
  <si>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</si>
  <si>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</si>
  <si>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</si>
  <si>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</si>
  <si>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</si>
  <si>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</si>
  <si>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</si>
  <si>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</si>
  <si>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</si>
  <si>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</si>
  <si>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</si>
  <si>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</si>
  <si>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</si>
  <si>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</si>
  <si>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</si>
  <si>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</si>
  <si>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</si>
  <si>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</si>
  <si>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</si>
  <si>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</si>
  <si>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</si>
  <si>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</si>
  <si>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</si>
  <si>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</si>
  <si>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</si>
  <si>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</si>
  <si>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</si>
  <si>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</si>
  <si>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</si>
  <si>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</si>
  <si>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</si>
  <si>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</si>
  <si>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</si>
  <si>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</si>
  <si>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</si>
  <si>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</si>
  <si>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</si>
  <si>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</si>
  <si>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</si>
  <si>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</si>
  <si>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</si>
  <si>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</si>
  <si>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</si>
  <si>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</si>
  <si>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</si>
  <si>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</si>
  <si>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</si>
  <si>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</si>
  <si>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</si>
  <si>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</si>
  <si>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</si>
  <si>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</si>
  <si>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</si>
  <si>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</si>
  <si>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</si>
  <si>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</si>
  <si>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</si>
  <si>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</si>
  <si>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</si>
  <si>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</si>
  <si>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</si>
  <si>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</si>
  <si>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</si>
  <si>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</si>
  <si>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</si>
  <si>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</si>
  <si>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</si>
  <si>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</si>
  <si>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</si>
  <si>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</si>
  <si>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</si>
  <si>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</si>
  <si>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</si>
  <si>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</si>
  <si>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</si>
  <si>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</si>
  <si>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</si>
  <si>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</si>
  <si>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</si>
  <si>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</si>
  <si>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</si>
  <si>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</si>
  <si>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</si>
  <si>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</si>
  <si>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</si>
  <si>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</si>
  <si>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</si>
  <si>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</si>
  <si>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</si>
  <si>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</si>
  <si>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</si>
  <si>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</si>
  <si>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</si>
  <si>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</si>
  <si>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</si>
  <si>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</si>
  <si>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</si>
  <si>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</si>
  <si>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</si>
  <si>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</si>
  <si>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</si>
  <si>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</si>
  <si>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</si>
  <si>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</si>
  <si>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</si>
  <si>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</si>
  <si>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</si>
  <si>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</si>
  <si>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</si>
  <si>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</si>
  <si>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</si>
  <si>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</si>
  <si>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</si>
  <si>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</si>
  <si>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</si>
  <si>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</si>
  <si>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</si>
  <si>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</si>
  <si>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</si>
  <si>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</si>
  <si>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</si>
  <si>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</si>
  <si>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</si>
  <si>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</si>
  <si>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</si>
  <si>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</si>
  <si>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</si>
  <si>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</si>
  <si>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</si>
  <si>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</si>
  <si>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</si>
  <si>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</si>
  <si>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</si>
  <si>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</si>
  <si>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</si>
  <si>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</si>
  <si>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</si>
  <si>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</si>
  <si>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</si>
  <si>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</si>
  <si>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</si>
  <si>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</si>
  <si>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</si>
  <si>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</si>
  <si>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</si>
  <si>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</si>
  <si>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</si>
  <si>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</si>
  <si>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</si>
  <si>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</si>
  <si>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</si>
  <si>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</si>
  <si>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</si>
  <si>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</si>
  <si>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</si>
  <si>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</si>
  <si>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</si>
  <si>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</si>
  <si>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</si>
  <si>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</si>
  <si>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</si>
  <si>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</si>
  <si>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</si>
  <si>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</si>
  <si>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</si>
  <si>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</si>
  <si>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</si>
  <si>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</si>
  <si>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</si>
  <si>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</si>
  <si>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</si>
  <si>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</si>
  <si>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</si>
  <si>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</si>
  <si>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</si>
  <si>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</si>
  <si>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</si>
  <si>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</si>
  <si>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</si>
  <si>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</si>
  <si>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</si>
  <si>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</si>
  <si>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</si>
  <si>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</si>
  <si>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</si>
  <si>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</si>
  <si>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</si>
  <si>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</si>
  <si>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</si>
  <si>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</si>
  <si>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</si>
  <si>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</si>
  <si>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</si>
  <si>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</si>
  <si>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</si>
  <si>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</si>
  <si>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</si>
  <si>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</si>
  <si>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</si>
  <si>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</si>
  <si>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</si>
  <si>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</si>
  <si>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</si>
  <si>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</si>
  <si>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</si>
  <si>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</si>
  <si>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</si>
  <si>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</si>
  <si>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</si>
  <si>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</si>
  <si>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</si>
  <si>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</si>
  <si>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</si>
  <si>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</si>
  <si>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</si>
  <si>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</si>
  <si>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</si>
  <si>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</si>
  <si>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</si>
  <si>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</si>
  <si>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</si>
  <si>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</si>
  <si>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</si>
  <si>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</si>
  <si>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</si>
  <si>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</si>
  <si>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</si>
  <si>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</si>
  <si>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</si>
  <si>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</si>
  <si>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</si>
  <si>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</si>
  <si>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</si>
  <si>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</si>
  <si>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</si>
  <si>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</si>
  <si>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</si>
  <si>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</si>
  <si>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</si>
  <si>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</si>
  <si>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</si>
  <si>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</si>
  <si>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</si>
  <si>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</si>
  <si>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</si>
  <si>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</si>
  <si>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</si>
  <si>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</si>
  <si>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</si>
  <si>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</si>
  <si>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</si>
  <si>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</si>
  <si>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</si>
  <si>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</si>
  <si>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</si>
  <si>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</si>
  <si>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</si>
  <si>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</si>
  <si>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</si>
  <si>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</si>
  <si>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</si>
  <si>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</si>
  <si>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</si>
  <si>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</si>
  <si>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</si>
  <si>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</si>
  <si>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</si>
  <si>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</si>
  <si>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</si>
  <si>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</si>
  <si>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</si>
  <si>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</si>
  <si>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</si>
  <si>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</si>
  <si>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</si>
  <si>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</si>
  <si>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</si>
  <si>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</si>
  <si>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</si>
  <si>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</si>
  <si>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</si>
  <si>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</si>
  <si>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</si>
  <si>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</si>
  <si>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</si>
  <si>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</si>
  <si>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</si>
  <si>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</si>
  <si>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</si>
  <si>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</si>
  <si>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</si>
  <si>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</si>
  <si>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</si>
  <si>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</si>
  <si>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</si>
  <si>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</si>
  <si>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</si>
  <si>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</si>
  <si>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</si>
  <si>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</si>
  <si>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</si>
  <si>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</si>
  <si>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</si>
  <si>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</si>
  <si>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</si>
  <si>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</si>
  <si>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</si>
  <si>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</si>
  <si>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</si>
  <si>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</si>
  <si>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</si>
  <si>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</si>
  <si>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</si>
  <si>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</si>
  <si>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</si>
  <si>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</si>
  <si>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</si>
  <si>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</si>
  <si>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</si>
  <si>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</si>
  <si>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</si>
  <si>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</si>
  <si>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</si>
  <si>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</si>
  <si>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</si>
  <si>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</si>
  <si>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</si>
  <si>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</si>
  <si>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</si>
  <si>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</si>
  <si>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</si>
  <si>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</si>
  <si>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</si>
  <si>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</si>
  <si>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</si>
  <si>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</si>
  <si>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</si>
  <si>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</si>
  <si>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</si>
  <si>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</si>
  <si>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</si>
  <si>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</si>
  <si>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</si>
  <si>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</si>
  <si>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</si>
  <si>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</si>
  <si>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</si>
  <si>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</si>
  <si>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</si>
  <si>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</si>
  <si>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</si>
  <si>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</si>
  <si>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</si>
  <si>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</si>
  <si>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</si>
  <si>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</si>
  <si>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</si>
  <si>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</si>
  <si>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</si>
  <si>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</si>
  <si>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</si>
  <si>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</si>
  <si>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</si>
  <si>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</si>
  <si>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</si>
  <si>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</si>
  <si>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</si>
  <si>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</si>
  <si>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</si>
  <si>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</si>
  <si>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</si>
  <si>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</si>
  <si>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</si>
  <si>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</si>
  <si>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</si>
  <si>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</si>
  <si>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</si>
  <si>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</si>
  <si>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</si>
  <si>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</si>
  <si>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</si>
  <si>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</si>
  <si>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</si>
  <si>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</si>
  <si>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</si>
  <si>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</si>
  <si>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</si>
  <si>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</si>
  <si>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</si>
  <si>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</si>
  <si>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</si>
  <si>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</si>
  <si>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</si>
  <si>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</si>
  <si>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</si>
  <si>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</si>
  <si>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</si>
  <si>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</si>
  <si>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</si>
  <si>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</si>
  <si>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</si>
  <si>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</si>
  <si>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</si>
  <si>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</si>
  <si>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</si>
  <si>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</si>
  <si>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</si>
  <si>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</si>
  <si>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</si>
  <si>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</si>
  <si>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</si>
  <si>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</si>
  <si>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</si>
  <si>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</si>
  <si>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</si>
  <si>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</si>
  <si>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</si>
  <si>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</si>
  <si>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</si>
  <si>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</si>
  <si>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</si>
  <si>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</si>
  <si>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</si>
  <si>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</si>
  <si>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</si>
  <si>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</si>
  <si>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</si>
  <si>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</si>
  <si>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</si>
  <si>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</si>
  <si>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</si>
  <si>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</si>
  <si>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</si>
  <si>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</si>
  <si>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</si>
  <si>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</si>
  <si>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</si>
  <si>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</si>
  <si>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</si>
  <si>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</si>
  <si>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</si>
  <si>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</si>
  <si>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</si>
  <si>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</si>
  <si>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</si>
  <si>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</si>
  <si>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</si>
  <si>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</si>
  <si>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</si>
  <si>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</si>
  <si>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</si>
  <si>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</si>
  <si>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</si>
  <si>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</si>
  <si>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</si>
  <si>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</si>
  <si>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</si>
  <si>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</si>
  <si>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</si>
  <si>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</si>
  <si>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</si>
  <si>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</si>
  <si>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</si>
  <si>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</si>
  <si>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</si>
  <si>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</si>
  <si>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</si>
  <si>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</si>
  <si>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</si>
  <si>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</si>
  <si>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</si>
  <si>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</si>
  <si>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</si>
  <si>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</si>
  <si>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</si>
  <si>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</si>
  <si>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</si>
  <si>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</si>
  <si>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</si>
  <si>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</si>
  <si>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</si>
  <si>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</si>
  <si>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</si>
  <si>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</si>
  <si>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</si>
  <si>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</si>
  <si>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</si>
  <si>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</si>
  <si>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</si>
  <si>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</si>
  <si>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</si>
  <si>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</si>
  <si>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</si>
  <si>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</si>
  <si>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</si>
  <si>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</si>
  <si>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</si>
  <si>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</si>
  <si>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</si>
  <si>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</si>
  <si>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</si>
  <si>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</si>
  <si>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</si>
  <si>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</si>
  <si>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</si>
  <si>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</si>
  <si>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</si>
  <si>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</si>
  <si>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</si>
  <si>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</si>
  <si>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</si>
  <si>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</si>
  <si>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</si>
  <si>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</si>
  <si>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</si>
  <si>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</si>
  <si>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</si>
  <si>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</si>
  <si>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</si>
  <si>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</si>
  <si>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</si>
  <si>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</si>
  <si>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</si>
  <si>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</si>
  <si>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</si>
  <si>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</si>
  <si>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</si>
  <si>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</si>
  <si>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</si>
  <si>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</si>
  <si>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</si>
  <si>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</si>
  <si>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</si>
  <si>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</si>
  <si>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</si>
  <si>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</si>
  <si>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</si>
  <si>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</si>
  <si>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</si>
  <si>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</si>
  <si>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</si>
  <si>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</si>
  <si>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</si>
  <si>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</si>
  <si>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</si>
  <si>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</si>
  <si>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</si>
  <si>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</si>
  <si>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</si>
  <si>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</si>
  <si>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</si>
  <si>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</si>
  <si>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</si>
  <si>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</si>
  <si>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</si>
  <si>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</si>
  <si>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</si>
  <si>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</si>
  <si>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</si>
  <si>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</si>
  <si>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</si>
  <si>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</si>
  <si>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</si>
  <si>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</si>
  <si>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</si>
  <si>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</si>
  <si>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</si>
  <si>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</si>
  <si>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</si>
  <si>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</si>
  <si>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</si>
  <si>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</si>
  <si>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</si>
  <si>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</si>
  <si>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</si>
  <si>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</si>
  <si>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</si>
  <si>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</si>
  <si>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</si>
  <si>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</si>
  <si>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</si>
  <si>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</si>
  <si>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</si>
  <si>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</si>
  <si>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</si>
  <si>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</si>
  <si>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</si>
  <si>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</si>
  <si>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</si>
  <si>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</si>
  <si>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</si>
  <si>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</si>
  <si>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</si>
  <si>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</si>
  <si>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</si>
  <si>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</si>
  <si>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</si>
  <si>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</si>
  <si>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</si>
  <si>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</si>
  <si>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</si>
  <si>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</si>
  <si>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</si>
  <si>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</si>
  <si>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</si>
  <si>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</si>
  <si>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</si>
  <si>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</si>
  <si>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</si>
  <si>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</si>
  <si>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</si>
  <si>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</si>
  <si>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</si>
  <si>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</si>
  <si>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</si>
  <si>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</si>
  <si>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</si>
  <si>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</si>
  <si>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</si>
  <si>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</si>
  <si>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</si>
  <si>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</si>
  <si>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</si>
  <si>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</si>
  <si>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</si>
  <si>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</si>
  <si>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</si>
  <si>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</si>
  <si>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</si>
  <si>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</si>
  <si>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</si>
  <si>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</si>
  <si>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</si>
  <si>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</si>
  <si>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</si>
  <si>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</si>
  <si>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</si>
  <si>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</si>
  <si>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</si>
  <si>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</si>
  <si>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</si>
  <si>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</si>
  <si>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</si>
  <si>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</si>
  <si>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</si>
  <si>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</si>
  <si>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</si>
  <si>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</si>
  <si>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</si>
  <si>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</si>
  <si>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</si>
  <si>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</si>
  <si>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</si>
  <si>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</si>
  <si>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</si>
  <si>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</si>
  <si>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</si>
  <si>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</si>
  <si>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</si>
  <si>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</si>
  <si>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</si>
  <si>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</si>
  <si>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</si>
  <si>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</si>
  <si>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</si>
  <si>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</si>
  <si>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</si>
  <si>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</si>
  <si>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</si>
  <si>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</si>
  <si>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</si>
  <si>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</si>
  <si>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</si>
  <si>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</si>
  <si>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</si>
  <si>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</si>
  <si>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</si>
  <si>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</si>
  <si>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</si>
  <si>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</si>
  <si>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</si>
  <si>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</si>
  <si>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</si>
  <si>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</si>
  <si>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</si>
  <si>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</si>
  <si>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</si>
  <si>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</si>
  <si>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</si>
  <si>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</si>
  <si>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</si>
  <si>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</si>
  <si>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</si>
  <si>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</si>
  <si>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</si>
  <si>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</si>
  <si>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</si>
  <si>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</si>
  <si>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</si>
  <si>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</si>
  <si>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</si>
  <si>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</si>
  <si>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</si>
  <si>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</si>
  <si>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</si>
  <si>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</si>
  <si>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</si>
  <si>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</si>
  <si>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</si>
  <si>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</si>
  <si>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</si>
  <si>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</si>
  <si>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</si>
  <si>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</si>
  <si>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</si>
  <si>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</si>
  <si>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</si>
  <si>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</si>
  <si>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</si>
  <si>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</si>
  <si>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</si>
  <si>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</si>
  <si>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</si>
  <si>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</si>
  <si>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</si>
  <si>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</si>
  <si>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</si>
  <si>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</si>
  <si>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</si>
  <si>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</si>
  <si>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</si>
  <si>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</si>
  <si>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</si>
  <si>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</si>
  <si>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</si>
  <si>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</si>
  <si>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</si>
  <si>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</si>
  <si>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</si>
  <si>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</si>
  <si>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</si>
  <si>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</si>
  <si>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</si>
  <si>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</si>
  <si>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</si>
  <si>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</si>
  <si>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</si>
  <si>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</si>
  <si>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</si>
  <si>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</si>
  <si>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</si>
  <si>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</si>
  <si>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</si>
  <si>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</si>
  <si>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</si>
  <si>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</si>
  <si>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</si>
  <si>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</si>
  <si>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</si>
  <si>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</si>
  <si>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</si>
  <si>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</si>
  <si>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</si>
  <si>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</si>
  <si>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</si>
  <si>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</si>
  <si>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</si>
  <si>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</si>
  <si>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</si>
  <si>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</si>
  <si>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</si>
  <si>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</si>
  <si>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</si>
  <si>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</si>
  <si>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</si>
  <si>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</si>
  <si>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</si>
  <si>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</si>
  <si>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</si>
  <si>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</si>
  <si>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</si>
  <si>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</si>
  <si>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</si>
  <si>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</si>
  <si>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</si>
  <si>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</si>
  <si>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</si>
  <si>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</si>
  <si>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</si>
  <si>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</si>
  <si>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</si>
  <si>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</si>
  <si>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</si>
  <si>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</si>
  <si>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</si>
  <si>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</si>
  <si>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</si>
  <si>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</si>
  <si>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</si>
  <si>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</si>
  <si>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</si>
  <si>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</si>
  <si>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</si>
  <si>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</si>
  <si>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</si>
  <si>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</si>
  <si>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</si>
  <si>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</si>
  <si>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</si>
  <si>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</si>
  <si>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</si>
  <si>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</si>
  <si>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</si>
  <si>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</si>
  <si>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</si>
  <si>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</si>
  <si>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</si>
  <si>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</si>
  <si>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</si>
  <si>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</si>
  <si>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</si>
  <si>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</si>
  <si>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</si>
  <si>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</si>
  <si>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</si>
  <si>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</si>
  <si>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</si>
  <si>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</si>
  <si>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</si>
  <si>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</si>
  <si>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</si>
  <si>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</si>
  <si>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</si>
  <si>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</si>
  <si>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</si>
  <si>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</si>
  <si>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</si>
  <si>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</si>
  <si>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</si>
  <si>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</si>
  <si>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</si>
  <si>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</si>
  <si>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</si>
  <si>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</si>
  <si>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</si>
  <si>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</si>
  <si>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</si>
  <si>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</si>
  <si>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</si>
  <si>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</si>
  <si>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</si>
  <si>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</si>
  <si>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</si>
  <si>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</si>
  <si>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</si>
  <si>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</si>
  <si>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</si>
  <si>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</si>
  <si>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</si>
  <si>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</si>
  <si>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</si>
  <si>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</si>
  <si>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</si>
  <si>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</si>
  <si>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</si>
  <si>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</si>
  <si>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</si>
  <si>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</si>
  <si>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</si>
  <si>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</si>
  <si>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</si>
  <si>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</si>
  <si>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</si>
  <si>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</si>
  <si>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</si>
  <si>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</si>
  <si>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</si>
  <si>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</si>
  <si>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</si>
  <si>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</si>
  <si>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</si>
  <si>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</si>
  <si>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</si>
  <si>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</si>
  <si>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</si>
  <si>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</si>
  <si>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</si>
  <si>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</si>
  <si>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</si>
  <si>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</si>
  <si>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</si>
  <si>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</si>
  <si>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</si>
  <si>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</si>
  <si>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</si>
  <si>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</si>
  <si>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</si>
  <si>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</si>
  <si>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</si>
  <si>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</si>
  <si>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</si>
  <si>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</si>
  <si>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</si>
  <si>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</si>
  <si>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</si>
  <si>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</si>
  <si>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</si>
  <si>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</si>
  <si>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</si>
  <si>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</si>
  <si>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</si>
  <si>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</si>
  <si>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</si>
  <si>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</si>
  <si>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</si>
  <si>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</si>
  <si>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</si>
  <si>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</si>
  <si>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</si>
  <si>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</si>
  <si>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</si>
  <si>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</si>
  <si>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</si>
  <si>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</si>
  <si>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</si>
  <si>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</si>
  <si>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</si>
  <si>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</si>
  <si>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</si>
  <si>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</si>
  <si>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</si>
  <si>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</si>
  <si>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</si>
  <si>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</si>
  <si>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</si>
  <si>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</si>
  <si>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</si>
  <si>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</si>
  <si>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</si>
  <si>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</si>
  <si>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</si>
  <si>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</si>
  <si>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</si>
  <si>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</si>
  <si>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</si>
  <si>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</si>
  <si>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</si>
  <si>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</si>
  <si>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</si>
  <si>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</si>
  <si>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</si>
  <si>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</si>
  <si>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</si>
  <si>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</si>
  <si>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</si>
  <si>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</si>
  <si>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</si>
  <si>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</si>
  <si>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</si>
  <si>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</si>
  <si>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</si>
  <si>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</si>
  <si>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</si>
  <si>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</si>
  <si>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</si>
  <si>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</si>
  <si>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</si>
  <si>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</si>
  <si>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</si>
  <si>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</si>
  <si>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</si>
  <si>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</si>
  <si>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</si>
  <si>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</si>
  <si>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</si>
  <si>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</si>
  <si>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</si>
  <si>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</si>
  <si>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</si>
  <si>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</si>
  <si>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</si>
  <si>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</si>
  <si>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</si>
  <si>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</si>
  <si>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</si>
  <si>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</si>
  <si>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</si>
  <si>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</si>
  <si>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</si>
  <si>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</si>
  <si>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</si>
  <si>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</si>
  <si>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</si>
  <si>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</si>
  <si>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</si>
  <si>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</si>
  <si>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</si>
  <si>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</si>
  <si>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</si>
  <si>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</si>
  <si>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</si>
  <si>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</si>
  <si>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</si>
  <si>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</si>
  <si>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</si>
  <si>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</si>
  <si>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</si>
  <si>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</si>
  <si>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</si>
  <si>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</si>
  <si>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</si>
  <si>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</si>
  <si>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</si>
  <si>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</si>
  <si>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</si>
  <si>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</si>
  <si>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</si>
  <si>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</si>
  <si>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</si>
  <si>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</si>
  <si>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</si>
  <si>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</si>
  <si>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</si>
  <si>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</si>
  <si>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</si>
  <si>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</si>
  <si>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</si>
  <si>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</si>
  <si>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</si>
  <si>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</si>
  <si>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</si>
  <si>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</si>
  <si>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</si>
  <si>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</si>
  <si>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</si>
  <si>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</si>
  <si>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</si>
  <si>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</si>
  <si>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</si>
  <si>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</si>
  <si>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</si>
  <si>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</si>
  <si>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</si>
  <si>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</si>
  <si>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</si>
  <si>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</si>
  <si>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</si>
  <si>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</si>
  <si>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</si>
  <si>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</si>
  <si>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</si>
  <si>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</si>
  <si>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</si>
  <si>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</si>
  <si>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</si>
  <si>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</si>
  <si>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</si>
  <si>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</si>
  <si>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</si>
  <si>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</si>
  <si>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</si>
  <si>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</si>
  <si>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</si>
  <si>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</si>
  <si>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</si>
  <si>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</si>
  <si>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</si>
  <si>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</si>
  <si>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</si>
  <si>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</si>
  <si>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</si>
  <si>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</si>
  <si>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</si>
  <si>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</si>
  <si>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</si>
  <si>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</si>
  <si>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</si>
  <si>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</si>
  <si>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</si>
  <si>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</si>
  <si>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</si>
  <si>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</si>
  <si>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</si>
  <si>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</si>
  <si>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</si>
  <si>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</si>
  <si>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</si>
  <si>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</si>
  <si>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</si>
  <si>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</si>
  <si>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</si>
  <si>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</si>
  <si>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</si>
  <si>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</si>
  <si>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</si>
  <si>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</si>
  <si>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</si>
  <si>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</si>
  <si>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</si>
  <si>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</si>
  <si>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</si>
  <si>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</si>
  <si>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</si>
  <si>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</si>
  <si>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</si>
  <si>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</si>
  <si>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</si>
  <si>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</si>
  <si>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</si>
  <si>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</si>
  <si>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</si>
  <si>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</si>
  <si>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</si>
  <si>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</si>
  <si>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</si>
  <si>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</si>
  <si>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</si>
  <si>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</si>
  <si>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</si>
  <si>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</si>
  <si>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</si>
  <si>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</si>
  <si>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</si>
  <si>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</si>
  <si>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</si>
  <si>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</si>
  <si>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</si>
  <si>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</si>
  <si>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</si>
  <si>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</si>
  <si>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</si>
  <si>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</si>
  <si>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</si>
  <si>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</si>
  <si>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</si>
  <si>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</si>
  <si>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</si>
  <si>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</si>
  <si>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</si>
  <si>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</si>
  <si>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</si>
  <si>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</si>
  <si>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</si>
  <si>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</si>
  <si>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</si>
  <si>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</si>
  <si>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</si>
  <si>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</si>
  <si>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</si>
  <si>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</si>
  <si>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</si>
  <si>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</si>
  <si>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</si>
  <si>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</si>
  <si>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</si>
  <si>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</si>
  <si>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</si>
  <si>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</si>
  <si>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</si>
  <si>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</si>
  <si>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</si>
  <si>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</si>
  <si>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</si>
  <si>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</si>
  <si>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</si>
  <si>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</si>
  <si>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</si>
  <si>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</si>
  <si>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</si>
  <si>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</si>
  <si>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</si>
  <si>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</si>
  <si>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</si>
  <si>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</si>
  <si>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</si>
  <si>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</si>
  <si>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</si>
  <si>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</si>
  <si>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</si>
  <si>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</si>
  <si>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</si>
  <si>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</si>
  <si>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</si>
  <si>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</si>
  <si>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</si>
  <si>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</si>
  <si>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</si>
  <si>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</si>
  <si>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</si>
  <si>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</si>
  <si>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</si>
  <si>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</si>
  <si>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</si>
  <si>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</si>
  <si>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</si>
  <si>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</si>
  <si>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</si>
  <si>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</si>
  <si>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</si>
  <si>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</si>
  <si>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</si>
  <si>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</si>
  <si>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</si>
  <si>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</si>
  <si>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</si>
  <si>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</si>
  <si>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</si>
  <si>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</si>
  <si>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</si>
  <si>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</si>
  <si>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</si>
  <si>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</si>
  <si>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</si>
  <si>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</si>
  <si>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</si>
  <si>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</si>
  <si>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</si>
  <si>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</si>
  <si>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</si>
  <si>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</si>
  <si>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</si>
  <si>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</si>
  <si>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</si>
  <si>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</si>
  <si>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</si>
  <si>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</si>
  <si>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</si>
  <si>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</si>
  <si>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</si>
  <si>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</si>
  <si>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</si>
  <si>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</si>
  <si>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</si>
  <si>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</si>
  <si>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</si>
  <si>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</si>
  <si>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</si>
  <si>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</si>
  <si>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</si>
  <si>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</si>
  <si>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</si>
  <si>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</si>
  <si>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</si>
  <si>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</si>
  <si>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</si>
  <si>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</si>
  <si>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</si>
  <si>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</si>
  <si>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</si>
  <si>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</si>
  <si>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</si>
  <si>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</si>
  <si>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</si>
  <si>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</si>
  <si>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</si>
  <si>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</si>
  <si>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</si>
  <si>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</si>
  <si>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</si>
  <si>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</si>
  <si>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</si>
  <si>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</si>
  <si>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</si>
  <si>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</si>
  <si>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</si>
  <si>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</si>
  <si>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</si>
  <si>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</si>
  <si>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</si>
  <si>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</si>
  <si>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</si>
  <si>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</si>
  <si>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</si>
  <si>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</si>
  <si>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</si>
  <si>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</si>
  <si>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</si>
  <si>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</si>
  <si>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</si>
  <si>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</si>
  <si>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</si>
  <si>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</si>
  <si>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</si>
  <si>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</si>
  <si>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</si>
  <si>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</si>
  <si>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</si>
  <si>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</si>
  <si>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</si>
  <si>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</si>
  <si>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</si>
  <si>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</si>
  <si>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</si>
  <si>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</si>
  <si>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</si>
  <si>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</si>
  <si>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</si>
  <si>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</si>
  <si>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</si>
  <si>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</si>
  <si>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</si>
  <si>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</si>
  <si>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</si>
  <si>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</si>
  <si>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</si>
  <si>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</si>
  <si>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</si>
  <si>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</si>
  <si>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</si>
  <si>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</si>
  <si>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</si>
  <si>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</si>
  <si>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</si>
  <si>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</si>
  <si>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</si>
  <si>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</si>
  <si>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</si>
  <si>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</si>
  <si>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</si>
  <si>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</si>
  <si>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</si>
  <si>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</si>
  <si>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</si>
  <si>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</si>
  <si>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</si>
  <si>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</si>
  <si>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</si>
  <si>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</si>
  <si>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</si>
  <si>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</si>
  <si>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</si>
  <si>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</si>
  <si>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</si>
  <si>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</si>
  <si>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</si>
  <si>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</si>
  <si>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</si>
  <si>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</si>
  <si>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</si>
  <si>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</si>
  <si>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</si>
  <si>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</si>
  <si>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</si>
  <si>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</si>
  <si>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</si>
  <si>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</si>
  <si>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</si>
  <si>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</si>
  <si>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</si>
  <si>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</si>
  <si>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</si>
  <si>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</si>
  <si>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</si>
  <si>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</si>
  <si>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</si>
  <si>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</si>
  <si>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</si>
  <si>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</si>
  <si>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</si>
  <si>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</si>
  <si>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</si>
  <si>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</si>
  <si>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</si>
  <si>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</si>
  <si>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</si>
  <si>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</si>
  <si>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</si>
  <si>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</si>
  <si>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</si>
  <si>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</si>
  <si>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</si>
  <si>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</si>
  <si>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</si>
  <si>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</si>
  <si>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</si>
  <si>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</si>
  <si>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</si>
  <si>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</si>
  <si>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</si>
  <si>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</si>
  <si>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</si>
  <si>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</si>
  <si>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</si>
  <si>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</si>
  <si>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</si>
  <si>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</si>
  <si>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</si>
  <si>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</si>
  <si>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</si>
  <si>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</si>
  <si>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</si>
  <si>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</si>
  <si>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</si>
  <si>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</si>
  <si>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</si>
  <si>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</si>
  <si>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</si>
  <si>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</si>
  <si>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</si>
  <si>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</si>
  <si>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</si>
  <si>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</si>
  <si>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</si>
  <si>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</si>
  <si>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</si>
  <si>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</si>
  <si>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</si>
  <si>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</si>
  <si>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</si>
  <si>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</si>
  <si>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</si>
  <si>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</si>
  <si>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</si>
  <si>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</si>
  <si>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</si>
  <si>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</si>
  <si>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</si>
  <si>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</si>
  <si>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</si>
  <si>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</si>
  <si>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</si>
  <si>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</si>
  <si>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</si>
  <si>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</si>
  <si>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</si>
  <si>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</si>
  <si>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</si>
  <si>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</si>
  <si>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</si>
  <si>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</si>
  <si>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</si>
  <si>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</si>
  <si>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</si>
  <si>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</si>
  <si>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</si>
  <si>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</si>
  <si>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</si>
  <si>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</si>
  <si>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</si>
  <si>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</si>
  <si>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</si>
  <si>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</si>
  <si>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</si>
  <si>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</si>
  <si>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</si>
  <si>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</si>
  <si>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</si>
  <si>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</si>
  <si>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</si>
  <si>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</si>
  <si>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</si>
  <si>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</si>
  <si>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</si>
  <si>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</si>
  <si>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</si>
  <si>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</si>
  <si>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</si>
  <si>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</si>
  <si>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</si>
  <si>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</si>
  <si>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</si>
  <si>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</si>
  <si>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</si>
  <si>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</si>
  <si>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</si>
  <si>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</si>
  <si>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</si>
  <si>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</si>
  <si>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</si>
  <si>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</si>
  <si>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</si>
  <si>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</si>
  <si>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</si>
  <si>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</si>
  <si>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</si>
  <si>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</si>
  <si>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</si>
  <si>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</si>
  <si>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</si>
  <si>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</si>
  <si>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</si>
  <si>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</si>
  <si>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</si>
  <si>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</si>
  <si>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</si>
  <si>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</si>
  <si>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</si>
  <si>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</si>
  <si>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</si>
  <si>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</si>
  <si>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</si>
  <si>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</si>
  <si>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</si>
  <si>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</si>
  <si>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</si>
  <si>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</si>
  <si>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</si>
  <si>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</si>
  <si>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</si>
  <si>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</si>
  <si>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</si>
  <si>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</si>
  <si>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</si>
  <si>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</si>
  <si>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</si>
  <si>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</si>
  <si>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</si>
  <si>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</si>
  <si>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</si>
  <si>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</si>
  <si>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</si>
  <si>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</si>
  <si>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</si>
  <si>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</si>
  <si>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</si>
  <si>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</si>
  <si>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</si>
  <si>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</si>
  <si>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</si>
  <si>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</si>
  <si>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</si>
  <si>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</si>
  <si>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</si>
  <si>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</si>
  <si>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</si>
  <si>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</si>
  <si>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</si>
  <si>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</si>
  <si>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</si>
  <si>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</si>
  <si>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</si>
  <si>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</si>
  <si>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</si>
  <si>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</si>
  <si>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</si>
  <si>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</si>
  <si>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</si>
  <si>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</si>
  <si>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</si>
  <si>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</si>
  <si>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</si>
  <si>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</si>
  <si>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</si>
  <si>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</si>
  <si>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</si>
  <si>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</si>
  <si>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</si>
  <si>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</si>
  <si>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</si>
  <si>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</si>
  <si>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</si>
  <si>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</si>
  <si>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</si>
  <si>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</si>
  <si>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</si>
  <si>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</si>
  <si>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</si>
  <si>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</si>
  <si>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</si>
  <si>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</si>
  <si>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</si>
  <si>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</si>
  <si>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</si>
  <si>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</si>
  <si>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</si>
  <si>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</si>
  <si>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</si>
  <si>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</si>
  <si>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</si>
  <si>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</si>
  <si>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</si>
  <si>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</si>
  <si>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</si>
  <si>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</si>
  <si>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</si>
  <si>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</si>
  <si>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</si>
  <si>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</si>
  <si>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</si>
  <si>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</si>
  <si>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</si>
  <si>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</si>
  <si>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</si>
  <si>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</si>
  <si>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</si>
  <si>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</si>
  <si>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</si>
  <si>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</si>
  <si>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</si>
  <si>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</si>
  <si>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</si>
  <si>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</si>
  <si>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</si>
  <si>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</si>
  <si>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</si>
  <si>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</si>
  <si>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</si>
  <si>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</si>
  <si>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</si>
  <si>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</si>
  <si>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</si>
  <si>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</si>
  <si>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</si>
  <si>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</si>
  <si>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</si>
  <si>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</si>
  <si>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</si>
  <si>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</si>
  <si>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</si>
  <si>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</si>
  <si>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</si>
  <si>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</si>
  <si>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</si>
  <si>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</si>
  <si>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</si>
  <si>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</si>
  <si>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</si>
  <si>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</si>
  <si>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</si>
  <si>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</si>
  <si>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</si>
  <si>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</si>
  <si>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</si>
  <si>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</si>
  <si>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</si>
  <si>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</si>
  <si>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</si>
  <si>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</si>
  <si>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</si>
  <si>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</si>
  <si>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</si>
  <si>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</si>
  <si>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</si>
  <si>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</si>
  <si>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</si>
  <si>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</si>
  <si>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</si>
  <si>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</si>
  <si>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</si>
  <si>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</si>
  <si>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</si>
  <si>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</si>
  <si>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</si>
  <si>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</si>
  <si>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</si>
  <si>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</si>
  <si>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</si>
  <si>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</si>
  <si>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</si>
  <si>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</si>
  <si>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</si>
  <si>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</si>
  <si>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</si>
  <si>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</si>
  <si>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</si>
  <si>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</si>
  <si>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</si>
  <si>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</si>
  <si>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</si>
  <si>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</si>
  <si>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</si>
  <si>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</si>
  <si>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</si>
  <si>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</si>
  <si>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</si>
  <si>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</si>
  <si>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</si>
  <si>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</si>
  <si>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</si>
  <si>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</si>
  <si>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</si>
  <si>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</si>
  <si>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</si>
  <si>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</si>
  <si>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</si>
  <si>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</si>
  <si>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</si>
  <si>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</si>
  <si>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</si>
  <si>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</si>
  <si>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</si>
  <si>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</si>
  <si>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</si>
  <si>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</si>
  <si>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</si>
  <si>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</si>
  <si>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</si>
  <si>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</si>
  <si>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</si>
  <si>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</si>
  <si>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</si>
  <si>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</si>
  <si>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</si>
  <si>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</si>
  <si>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</si>
  <si>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</si>
  <si>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</si>
  <si>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</si>
  <si>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</si>
  <si>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</si>
  <si>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</si>
  <si>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</si>
  <si>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</si>
  <si>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</si>
  <si>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</si>
  <si>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</si>
  <si>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</si>
  <si>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</si>
  <si>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</si>
  <si>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</si>
  <si>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</si>
  <si>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</si>
  <si>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</si>
  <si>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</si>
  <si>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</si>
  <si>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</si>
  <si>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</si>
  <si>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</si>
  <si>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</si>
  <si>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</si>
  <si>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</si>
  <si>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</si>
  <si>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</si>
  <si>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</si>
  <si>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</si>
  <si>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</si>
  <si>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</si>
  <si>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</si>
  <si>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</si>
  <si>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</si>
  <si>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</si>
  <si>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</si>
  <si>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</si>
  <si>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</si>
  <si>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</si>
  <si>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</si>
  <si>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</si>
  <si>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</si>
  <si>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</si>
  <si>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</si>
  <si>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</si>
  <si>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</si>
  <si>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</si>
  <si>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</si>
  <si>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</si>
  <si>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</si>
  <si>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</si>
  <si>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</si>
  <si>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</si>
  <si>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</si>
  <si>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</si>
  <si>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</si>
  <si>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</si>
  <si>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</si>
  <si>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</si>
  <si>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</si>
  <si>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</si>
  <si>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</si>
  <si>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</si>
  <si>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</si>
  <si>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</si>
  <si>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</si>
  <si>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</si>
  <si>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</si>
  <si>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</si>
  <si>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</si>
  <si>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</si>
  <si>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</si>
  <si>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</si>
  <si>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</si>
  <si>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</si>
  <si>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</si>
  <si>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</si>
  <si>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</si>
  <si>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</si>
  <si>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</si>
  <si>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</si>
  <si>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</si>
  <si>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</si>
  <si>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</si>
  <si>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</si>
  <si>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</si>
  <si>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</si>
  <si>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</si>
  <si>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</si>
  <si>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</si>
  <si>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</si>
  <si>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</si>
  <si>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</si>
  <si>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</si>
  <si>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</si>
  <si>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</si>
  <si>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</si>
  <si>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</si>
  <si>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</si>
  <si>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</si>
  <si>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</si>
  <si>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</si>
  <si>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</si>
  <si>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</si>
  <si>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</si>
  <si>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</si>
  <si>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</si>
  <si>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</si>
  <si>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</si>
  <si>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</si>
  <si>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</si>
  <si>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</si>
  <si>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</si>
  <si>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</si>
  <si>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</si>
  <si>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</si>
  <si>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</si>
  <si>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</si>
  <si>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</si>
  <si>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</si>
  <si>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</si>
  <si>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</si>
  <si>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</si>
  <si>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</si>
  <si>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</si>
  <si>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</si>
  <si>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</si>
  <si>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</si>
  <si>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</si>
  <si>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</si>
  <si>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</si>
  <si>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</si>
  <si>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</si>
  <si>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</si>
  <si>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</si>
  <si>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</si>
  <si>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</si>
  <si>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</si>
  <si>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</si>
  <si>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</si>
  <si>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</si>
  <si>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</si>
  <si>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</si>
  <si>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</si>
  <si>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</si>
  <si>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</si>
  <si>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</si>
  <si>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</si>
  <si>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</si>
  <si>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</si>
  <si>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</si>
  <si>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</si>
  <si>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</si>
  <si>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</si>
  <si>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</si>
  <si>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</si>
  <si>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</si>
  <si>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</si>
  <si>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</si>
  <si>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</si>
  <si>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</si>
  <si>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</si>
  <si>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</si>
  <si>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</si>
  <si>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</si>
  <si>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</si>
  <si>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</si>
  <si>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</si>
  <si>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</si>
  <si>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</si>
  <si>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</si>
  <si>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</si>
  <si>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</si>
  <si>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</si>
  <si>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</si>
  <si>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</si>
  <si>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</si>
  <si>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</si>
  <si>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</si>
  <si>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</si>
  <si>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</si>
  <si>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</si>
  <si>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</si>
  <si>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</si>
  <si>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</si>
  <si>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</si>
  <si>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</si>
  <si>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</si>
  <si>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</si>
  <si>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</si>
  <si>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</si>
  <si>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</si>
  <si>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</si>
  <si>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</si>
  <si>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</si>
  <si>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</si>
  <si>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</si>
  <si>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</si>
  <si>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</si>
  <si>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</si>
  <si>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</si>
  <si>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</si>
  <si>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</si>
  <si>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</si>
  <si>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</si>
  <si>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</si>
  <si>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</si>
  <si>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</si>
  <si>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</si>
  <si>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</si>
  <si>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</si>
  <si>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</si>
  <si>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</si>
  <si>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</si>
  <si>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</si>
  <si>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</si>
  <si>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</si>
  <si>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</si>
  <si>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</si>
  <si>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</si>
  <si>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</si>
  <si>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</si>
  <si>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</si>
  <si>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</si>
  <si>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</si>
  <si>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</si>
  <si>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</si>
  <si>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</si>
  <si>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</si>
  <si>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</si>
  <si>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</si>
  <si>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</si>
  <si>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</si>
  <si>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</si>
  <si>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</si>
  <si>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</si>
  <si>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</si>
  <si>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</si>
  <si>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</si>
  <si>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</si>
  <si>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</si>
  <si>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</si>
  <si>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</si>
  <si>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</si>
  <si>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</si>
  <si>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</si>
  <si>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</si>
  <si>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</si>
  <si>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</si>
  <si>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</si>
  <si>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</si>
  <si>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</si>
  <si>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</si>
  <si>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</si>
  <si>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</si>
  <si>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</si>
  <si>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</si>
  <si>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</si>
  <si>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</si>
  <si>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</si>
  <si>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</si>
  <si>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</si>
  <si>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</si>
  <si>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</si>
  <si>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</si>
  <si>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</si>
  <si>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</si>
  <si>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</si>
  <si>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</si>
  <si>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</si>
  <si>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</si>
  <si>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</si>
  <si>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</si>
  <si>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</si>
  <si>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</si>
  <si>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</si>
  <si>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</si>
  <si>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</si>
  <si>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</si>
  <si>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</si>
  <si>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</si>
  <si>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</si>
  <si>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</si>
  <si>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</si>
  <si>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</si>
  <si>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</si>
  <si>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</si>
  <si>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</si>
  <si>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</si>
  <si>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</si>
  <si>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</si>
  <si>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</si>
  <si>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</si>
  <si>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</si>
  <si>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</si>
  <si>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</si>
  <si>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</si>
  <si>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</si>
  <si>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</si>
  <si>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</si>
  <si>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</si>
  <si>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</si>
  <si>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</si>
  <si>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</si>
  <si>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</si>
  <si>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</si>
  <si>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</si>
  <si>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</si>
  <si>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</si>
  <si>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</si>
  <si>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</si>
  <si>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</si>
  <si>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</si>
  <si>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</si>
  <si>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</si>
  <si>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</si>
  <si>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</si>
  <si>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</si>
  <si>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</si>
  <si>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</si>
  <si>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</si>
  <si>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</si>
  <si>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</si>
  <si>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</si>
  <si>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</si>
  <si>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</si>
  <si>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</si>
  <si>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</si>
  <si>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</si>
  <si>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</si>
  <si>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</si>
  <si>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</si>
  <si>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</si>
  <si>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</si>
  <si>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</si>
  <si>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</si>
  <si>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</si>
  <si>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</si>
  <si>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</si>
  <si>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</si>
  <si>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</si>
  <si>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</si>
  <si>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</si>
  <si>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</si>
  <si>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</si>
  <si>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</si>
  <si>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</si>
  <si>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</si>
  <si>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</si>
  <si>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</si>
  <si>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</si>
  <si>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</si>
  <si>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</si>
  <si>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</si>
  <si>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</si>
  <si>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</si>
  <si>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</si>
  <si>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</si>
  <si>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</si>
  <si>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</si>
  <si>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</si>
  <si>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</si>
  <si>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</si>
  <si>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</si>
  <si>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</si>
  <si>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</si>
  <si>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</si>
  <si>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</si>
  <si>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</si>
  <si>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</si>
  <si>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</si>
  <si>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</si>
  <si>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</si>
  <si>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</si>
  <si>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</si>
  <si>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</si>
  <si>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</si>
  <si>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</si>
  <si>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</si>
  <si>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</si>
  <si>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</si>
  <si>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</si>
  <si>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</si>
  <si>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</si>
  <si>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</si>
  <si>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</si>
  <si>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</si>
  <si>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</si>
  <si>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</si>
  <si>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</si>
  <si>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</si>
  <si>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</si>
  <si>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</si>
  <si>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</si>
  <si>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</si>
  <si>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</si>
  <si>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</si>
  <si>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</si>
  <si>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</si>
  <si>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</si>
  <si>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</si>
  <si>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</si>
  <si>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</si>
  <si>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</si>
  <si>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</si>
  <si>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</si>
  <si>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</si>
  <si>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</si>
  <si>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</si>
  <si>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</si>
  <si>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</si>
  <si>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</si>
  <si>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</si>
  <si>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</si>
  <si>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</si>
  <si>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</si>
  <si>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</si>
  <si>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</si>
  <si>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</si>
  <si>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</si>
  <si>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</si>
  <si>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</si>
  <si>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</si>
  <si>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</si>
  <si>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</si>
  <si>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</si>
  <si>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</si>
  <si>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</si>
  <si>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</si>
  <si>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</si>
  <si>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</si>
  <si>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</si>
  <si>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</si>
  <si>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</si>
  <si>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</si>
  <si>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</si>
  <si>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</si>
  <si>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</si>
  <si>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</si>
  <si>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</si>
  <si>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</si>
  <si>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</si>
  <si>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</si>
  <si>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</si>
  <si>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</si>
  <si>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</si>
  <si>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</si>
  <si>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</si>
  <si>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</si>
  <si>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</si>
  <si>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</si>
  <si>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</si>
  <si>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</si>
  <si>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</si>
  <si>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</si>
  <si>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</si>
  <si>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</si>
  <si>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</si>
  <si>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</si>
  <si>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</si>
  <si>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</si>
  <si>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</si>
  <si>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</si>
  <si>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</si>
  <si>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</si>
  <si>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</si>
  <si>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</si>
  <si>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</si>
  <si>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</si>
  <si>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</si>
  <si>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</si>
  <si>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</si>
  <si>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</si>
  <si>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</si>
  <si>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</si>
  <si>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</si>
  <si>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</si>
  <si>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</si>
  <si>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</si>
  <si>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</si>
  <si>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</si>
  <si>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</si>
  <si>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</si>
  <si>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</si>
  <si>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</si>
  <si>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</si>
  <si>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</si>
  <si>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</si>
  <si>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</si>
  <si>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</si>
  <si>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</si>
  <si>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</si>
  <si>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</si>
  <si>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</si>
  <si>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</si>
  <si>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</si>
  <si>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</si>
  <si>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</si>
  <si>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</si>
  <si>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</si>
  <si>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</si>
  <si>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</si>
  <si>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</si>
  <si>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</si>
  <si>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</si>
  <si>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</si>
  <si>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</si>
  <si>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</si>
  <si>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</si>
  <si>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</si>
  <si>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</si>
  <si>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</si>
  <si>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</si>
  <si>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</si>
  <si>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</si>
  <si>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</si>
  <si>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</si>
  <si>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</si>
  <si>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</si>
  <si>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</si>
  <si>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</si>
  <si>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</si>
  <si>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</si>
  <si>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</si>
  <si>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</si>
  <si>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</si>
  <si>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</si>
  <si>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</si>
  <si>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</si>
  <si>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</si>
  <si>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</si>
  <si>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</si>
  <si>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</si>
  <si>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</si>
  <si>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</si>
  <si>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</si>
  <si>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</si>
  <si>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</si>
  <si>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</si>
  <si>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</si>
  <si>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</si>
  <si>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</si>
  <si>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</si>
  <si>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</si>
  <si>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</si>
  <si>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</si>
  <si>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</si>
  <si>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</si>
  <si>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</si>
  <si>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</si>
  <si>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</si>
  <si>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</si>
  <si>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</si>
  <si>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</si>
  <si>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</si>
  <si>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</si>
  <si>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</si>
  <si>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</si>
  <si>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</si>
  <si>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</si>
  <si>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</si>
  <si>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</si>
  <si>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</si>
  <si>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</si>
  <si>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</si>
  <si>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</si>
  <si>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</si>
  <si>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</si>
  <si>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</si>
  <si>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</si>
  <si>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</si>
  <si>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</si>
  <si>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</si>
  <si>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</si>
  <si>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</si>
  <si>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</si>
  <si>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</si>
  <si>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</si>
  <si>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</si>
  <si>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</si>
  <si>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</si>
  <si>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</si>
  <si>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</si>
  <si>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</si>
  <si>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</si>
  <si>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</si>
  <si>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</si>
  <si>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</si>
  <si>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</si>
  <si>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</si>
  <si>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</si>
  <si>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</si>
  <si>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</si>
  <si>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</si>
  <si>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</si>
  <si>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</si>
  <si>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</si>
  <si>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</si>
  <si>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</si>
  <si>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</si>
  <si>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</si>
  <si>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</si>
  <si>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</si>
  <si>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</si>
  <si>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</si>
  <si>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</si>
  <si>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</si>
  <si>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</si>
  <si>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</si>
  <si>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</si>
  <si>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</si>
  <si>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</si>
  <si>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</si>
  <si>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</si>
  <si>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</si>
  <si>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</si>
  <si>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</si>
  <si>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</si>
  <si>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</si>
  <si>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</si>
  <si>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</si>
  <si>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</si>
  <si>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</si>
  <si>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</si>
  <si>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</si>
  <si>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</si>
  <si>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</si>
  <si>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</si>
  <si>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</si>
  <si>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</si>
  <si>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</si>
  <si>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</si>
  <si>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</si>
  <si>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</si>
  <si>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</si>
  <si>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</si>
  <si>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</si>
  <si>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</si>
  <si>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</si>
  <si>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</si>
  <si>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</si>
  <si>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</si>
  <si>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</si>
  <si>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</si>
  <si>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</si>
  <si>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</si>
  <si>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</si>
  <si>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</si>
  <si>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</si>
  <si>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</si>
  <si>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</si>
  <si>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</si>
  <si>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</si>
  <si>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</si>
  <si>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</si>
  <si>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</si>
  <si>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</si>
  <si>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</si>
  <si>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</si>
  <si>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</si>
  <si>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</si>
  <si>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</si>
  <si>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</si>
  <si>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</si>
  <si>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</si>
  <si>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</si>
  <si>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</si>
  <si>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</si>
  <si>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</si>
  <si>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</si>
  <si>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</si>
  <si>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</si>
  <si>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</si>
  <si>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</si>
  <si>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</si>
  <si>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</si>
  <si>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</si>
  <si>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</si>
  <si>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</si>
  <si>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</si>
  <si>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</si>
  <si>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</si>
  <si>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</si>
  <si>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</si>
  <si>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</si>
  <si>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</si>
  <si>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</si>
  <si>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</si>
  <si>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</si>
  <si>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</si>
  <si>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</si>
  <si>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</si>
  <si>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</si>
  <si>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</si>
  <si>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</si>
  <si>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</si>
  <si>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</si>
  <si>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</si>
  <si>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</si>
  <si>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</si>
  <si>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</si>
  <si>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</si>
  <si>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</si>
  <si>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</si>
  <si>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</si>
  <si>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</si>
  <si>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</si>
  <si>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</si>
  <si>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</si>
  <si>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</si>
  <si>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</si>
  <si>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</si>
  <si>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</si>
  <si>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</si>
  <si>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</si>
  <si>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</si>
  <si>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</si>
  <si>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</si>
  <si>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</si>
  <si>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</si>
  <si>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</si>
  <si>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</si>
  <si>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</si>
  <si>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</si>
  <si>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</si>
  <si>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</si>
  <si>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</si>
  <si>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</si>
  <si>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</si>
  <si>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</si>
  <si>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</si>
  <si>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</si>
  <si>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</si>
  <si>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</si>
  <si>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</si>
  <si>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</si>
  <si>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</si>
  <si>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</si>
  <si>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</si>
  <si>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</si>
  <si>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</si>
  <si>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</si>
  <si>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</si>
  <si>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</si>
  <si>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</si>
  <si>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</si>
  <si>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</si>
  <si>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</si>
  <si>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</si>
  <si>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</si>
  <si>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</si>
  <si>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</si>
  <si>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</si>
  <si>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</si>
  <si>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</si>
  <si>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</si>
  <si>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</si>
  <si>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</si>
  <si>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</si>
  <si>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</si>
  <si>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</si>
  <si>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</si>
  <si>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</si>
  <si>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</si>
  <si>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</si>
  <si>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</si>
  <si>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</si>
  <si>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</si>
  <si>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</si>
  <si>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</si>
  <si>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</si>
  <si>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</si>
  <si>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</si>
  <si>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</si>
  <si>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</si>
  <si>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</si>
  <si>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</si>
  <si>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</si>
  <si>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</si>
  <si>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</si>
  <si>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</si>
  <si>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</si>
  <si>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</si>
  <si>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</si>
  <si>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</si>
  <si>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</si>
  <si>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</si>
  <si>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</si>
  <si>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</si>
  <si>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</si>
  <si>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</si>
  <si>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</si>
  <si>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</si>
  <si>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</si>
  <si>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</si>
  <si>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</si>
  <si>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</si>
  <si>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</si>
  <si>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</si>
  <si>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</si>
  <si>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</si>
  <si>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</si>
  <si>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</si>
  <si>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</si>
  <si>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</si>
  <si>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</si>
  <si>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</si>
  <si>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</si>
  <si>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</si>
  <si>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</si>
  <si>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</si>
  <si>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</si>
  <si>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</si>
  <si>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</si>
  <si>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</si>
  <si>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</si>
  <si>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</si>
  <si>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</si>
  <si>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</si>
  <si>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</si>
  <si>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</si>
  <si>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</si>
  <si>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</si>
  <si>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</si>
  <si>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</si>
  <si>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</si>
  <si>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</si>
  <si>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</si>
  <si>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</si>
  <si>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</si>
  <si>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</si>
  <si>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</si>
  <si>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</si>
  <si>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</si>
  <si>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</si>
  <si>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</si>
  <si>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</si>
  <si>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</si>
  <si>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</si>
  <si>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</si>
  <si>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</si>
  <si>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</si>
  <si>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</si>
  <si>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</si>
  <si>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</si>
  <si>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</si>
  <si>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</si>
  <si>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</si>
  <si>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</si>
  <si>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</si>
  <si>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</si>
  <si>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</si>
  <si>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</si>
  <si>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</si>
  <si>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</si>
  <si>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</si>
  <si>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</si>
  <si>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</si>
  <si>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</si>
  <si>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</si>
  <si>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</si>
  <si>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</si>
  <si>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</si>
  <si>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</si>
  <si>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</si>
  <si>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</si>
  <si>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</si>
  <si>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</si>
  <si>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</si>
  <si>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</si>
  <si>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</si>
  <si>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</si>
  <si>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</si>
  <si>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</si>
  <si>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</si>
  <si>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</si>
  <si>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</si>
  <si>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</si>
  <si>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</si>
  <si>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</si>
  <si>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</si>
  <si>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</si>
  <si>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</si>
  <si>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</si>
  <si>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</si>
  <si>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</si>
  <si>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</si>
  <si>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</si>
  <si>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</si>
  <si>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</si>
  <si>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</si>
  <si>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</si>
  <si>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</si>
  <si>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</si>
  <si>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</si>
  <si>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</si>
  <si>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</si>
  <si>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</si>
  <si>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</si>
  <si>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</si>
  <si>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</si>
  <si>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</si>
  <si>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</si>
  <si>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</si>
  <si>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</si>
  <si>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</si>
  <si>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</si>
  <si>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</si>
  <si>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</si>
  <si>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</si>
  <si>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</si>
  <si>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</si>
  <si>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</si>
  <si>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</si>
  <si>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</si>
  <si>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</si>
  <si>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</si>
  <si>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</si>
  <si>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</si>
  <si>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</si>
  <si>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</si>
  <si>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</si>
  <si>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</si>
  <si>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</si>
  <si>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</si>
  <si>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</si>
  <si>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</si>
  <si>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</si>
  <si>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</si>
  <si>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</si>
  <si>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</si>
  <si>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</si>
  <si>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</si>
  <si>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</si>
  <si>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</si>
  <si>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</si>
  <si>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</si>
  <si>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</si>
  <si>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</si>
  <si>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</si>
  <si>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</si>
  <si>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</si>
  <si>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</si>
  <si>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</si>
  <si>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</si>
  <si>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</si>
  <si>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</si>
  <si>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</si>
  <si>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</si>
  <si>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</si>
  <si>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</si>
  <si>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</si>
  <si>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</si>
  <si>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</si>
  <si>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</si>
  <si>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</si>
  <si>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</si>
  <si>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</si>
  <si>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</si>
  <si>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</si>
  <si>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</si>
  <si>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</si>
  <si>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</si>
  <si>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</si>
  <si>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</si>
  <si>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</si>
  <si>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</si>
  <si>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</si>
  <si>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</si>
  <si>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</si>
  <si>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</si>
  <si>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</si>
  <si>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</si>
  <si>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</si>
  <si>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</si>
  <si>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</si>
  <si>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</si>
  <si>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</si>
  <si>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</si>
  <si>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</si>
  <si>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</si>
  <si>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</si>
  <si>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</si>
  <si>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</si>
  <si>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</si>
  <si>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</si>
  <si>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</si>
  <si>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</si>
  <si>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</si>
  <si>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</si>
  <si>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</si>
  <si>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</si>
  <si>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</si>
  <si>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</si>
  <si>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</si>
  <si>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</si>
  <si>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</si>
  <si>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</si>
  <si>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</si>
  <si>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</si>
  <si>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</si>
  <si>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</si>
  <si>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</si>
  <si>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</si>
  <si>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</si>
  <si>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</si>
  <si>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</si>
  <si>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</si>
  <si>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</si>
  <si>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</si>
  <si>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</si>
  <si>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</si>
  <si>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</si>
  <si>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</si>
  <si>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</si>
  <si>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</si>
  <si>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</si>
  <si>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</si>
  <si>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</si>
  <si>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</si>
  <si>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</si>
  <si>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</si>
  <si>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</si>
  <si>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</si>
  <si>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</si>
  <si>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</si>
  <si>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</si>
  <si>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</si>
  <si>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</si>
  <si>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</si>
  <si>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</si>
  <si>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</si>
  <si>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</si>
  <si>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</si>
  <si>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</si>
  <si>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</si>
  <si>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</si>
  <si>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</si>
  <si>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</si>
  <si>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</si>
  <si>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</si>
  <si>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</si>
  <si>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</si>
  <si>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</si>
  <si>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</si>
  <si>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</si>
  <si>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</si>
  <si>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</si>
  <si>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</si>
  <si>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</si>
  <si>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</si>
  <si>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</si>
  <si>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</si>
  <si>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</si>
  <si>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</si>
  <si>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</si>
  <si>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</si>
  <si>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</si>
  <si>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</si>
  <si>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</si>
  <si>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</si>
  <si>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</si>
  <si>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</si>
  <si>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</si>
  <si>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</si>
  <si>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</si>
  <si>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</si>
  <si>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</si>
  <si>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</si>
  <si>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</si>
  <si>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</si>
  <si>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</si>
  <si>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</si>
  <si>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</si>
  <si>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</si>
  <si>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</si>
  <si>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</si>
  <si>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</si>
  <si>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</si>
  <si>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</si>
  <si>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</si>
  <si>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</si>
  <si>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</si>
  <si>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</si>
  <si>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</si>
  <si>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</si>
  <si>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</si>
  <si>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</si>
  <si>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</si>
  <si>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</si>
  <si>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</si>
  <si>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</si>
  <si>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</si>
  <si>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</si>
  <si>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</si>
  <si>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</si>
  <si>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</si>
  <si>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</si>
  <si>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</si>
  <si>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</si>
  <si>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</si>
  <si>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</si>
  <si>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</si>
  <si>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</si>
  <si>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</si>
  <si>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</si>
  <si>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</si>
  <si>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</si>
  <si>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</si>
  <si>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</si>
  <si>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</si>
  <si>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</si>
  <si>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</si>
  <si>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</si>
  <si>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</si>
  <si>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</si>
  <si>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</si>
  <si>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</si>
  <si>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</si>
  <si>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</si>
  <si>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</si>
  <si>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</si>
  <si>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</si>
  <si>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</si>
  <si>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</si>
  <si>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</si>
  <si>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</si>
  <si>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</si>
  <si>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</si>
  <si>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</si>
  <si>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</si>
  <si>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</si>
  <si>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</si>
  <si>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</si>
  <si>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</si>
  <si>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</si>
  <si>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</si>
  <si>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</si>
  <si>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</si>
  <si>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</si>
  <si>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</si>
  <si>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</si>
  <si>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</si>
  <si>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</si>
  <si>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</si>
  <si>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</si>
  <si>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</si>
  <si>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</si>
  <si>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</si>
  <si>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</si>
  <si>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</si>
  <si>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</si>
  <si>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</si>
  <si>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</si>
  <si>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</si>
  <si>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</si>
  <si>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</si>
  <si>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</si>
  <si>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</si>
  <si>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</si>
  <si>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</si>
  <si>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</si>
  <si>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</si>
  <si>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</si>
  <si>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</si>
  <si>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</si>
  <si>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</si>
  <si>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</si>
  <si>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</si>
  <si>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</si>
  <si>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</si>
  <si>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</si>
  <si>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</si>
  <si>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</si>
  <si>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</si>
  <si>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</si>
  <si>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</si>
  <si>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</si>
  <si>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</si>
  <si>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</si>
  <si>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</si>
  <si>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</si>
  <si>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</si>
  <si>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</si>
  <si>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</si>
  <si>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</si>
  <si>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</si>
  <si>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</si>
  <si>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</si>
  <si>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</si>
  <si>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</si>
  <si>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</si>
  <si>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</si>
  <si>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</si>
  <si>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</si>
  <si>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</si>
  <si>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</si>
  <si>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</si>
  <si>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</si>
  <si>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</si>
  <si>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</si>
  <si>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</si>
  <si>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</si>
  <si>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</si>
  <si>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</si>
  <si>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</si>
  <si>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</si>
  <si>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</si>
  <si>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</si>
  <si>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</si>
  <si>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</si>
  <si>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</si>
  <si>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</si>
  <si>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</si>
  <si>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</si>
  <si>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</si>
  <si>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</si>
  <si>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</si>
  <si>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</si>
  <si>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</si>
  <si>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</si>
  <si>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</si>
  <si>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</si>
  <si>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</si>
  <si>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</si>
  <si>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</si>
  <si>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</si>
  <si>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</si>
  <si>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</si>
  <si>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</si>
  <si>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</si>
  <si>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</si>
  <si>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</si>
  <si>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</si>
  <si>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</si>
  <si>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</si>
  <si>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</si>
  <si>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</si>
  <si>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</si>
  <si>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</si>
  <si>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</si>
  <si>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</si>
  <si>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</si>
  <si>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</si>
  <si>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</si>
  <si>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</si>
  <si>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</si>
  <si>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</si>
  <si>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</si>
  <si>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</si>
  <si>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</si>
  <si>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</si>
  <si>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</si>
  <si>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</si>
  <si>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</si>
  <si>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</si>
  <si>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</si>
  <si>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</si>
  <si>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</si>
  <si>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</si>
  <si>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</si>
  <si>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</si>
  <si>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</si>
  <si>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</si>
  <si>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</si>
  <si>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</si>
  <si>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</si>
  <si>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</si>
  <si>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</si>
  <si>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</si>
  <si>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</si>
  <si>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</si>
  <si>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</si>
  <si>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</si>
  <si>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</si>
  <si>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</si>
  <si>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</si>
  <si>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</si>
  <si>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</si>
  <si>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</si>
  <si>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</si>
  <si>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</si>
  <si>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</si>
  <si>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</si>
  <si>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</si>
  <si>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</si>
  <si>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</si>
  <si>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</si>
  <si>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</si>
  <si>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</si>
  <si>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</si>
  <si>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</si>
  <si>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</si>
  <si>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</si>
  <si>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</si>
  <si>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</si>
  <si>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</si>
  <si>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</si>
  <si>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</si>
  <si>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</si>
  <si>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</si>
  <si>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</si>
  <si>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</si>
  <si>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</si>
  <si>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</si>
  <si>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</si>
  <si>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</si>
  <si>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</si>
  <si>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</si>
  <si>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</si>
  <si>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</si>
  <si>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</si>
  <si>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</si>
  <si>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</si>
  <si>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</si>
  <si>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</si>
  <si>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</si>
  <si>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</si>
  <si>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</si>
  <si>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</si>
  <si>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</si>
  <si>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</si>
  <si>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</si>
  <si>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</si>
  <si>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</si>
  <si>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</si>
  <si>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</si>
  <si>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</si>
  <si>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</si>
  <si>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</si>
  <si>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</si>
  <si>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</si>
  <si>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</si>
  <si>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</si>
  <si>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</si>
  <si>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</si>
  <si>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</si>
  <si>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</si>
  <si>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</si>
  <si>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</si>
  <si>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</si>
  <si>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</si>
  <si>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</si>
  <si>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</si>
  <si>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</si>
  <si>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</si>
  <si>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</si>
  <si>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</si>
  <si>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</si>
  <si>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</si>
  <si>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</si>
  <si>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</si>
  <si>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</si>
  <si>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</si>
  <si>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</si>
  <si>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</si>
  <si>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</si>
  <si>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</si>
  <si>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</si>
  <si>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</si>
  <si>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</si>
  <si>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</si>
  <si>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</si>
  <si>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</si>
  <si>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</si>
  <si>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</si>
  <si>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</si>
  <si>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</si>
  <si>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</si>
  <si>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</si>
  <si>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</si>
  <si>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</si>
  <si>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</si>
  <si>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</si>
  <si>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</si>
  <si>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</si>
  <si>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</si>
  <si>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</si>
  <si>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</si>
  <si>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</si>
  <si>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</si>
  <si>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</si>
  <si>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</si>
  <si>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</si>
  <si>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</si>
  <si>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</si>
  <si>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</si>
  <si>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</si>
  <si>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</si>
  <si>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</si>
  <si>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</si>
  <si>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</si>
  <si>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</si>
  <si>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</si>
  <si>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</si>
  <si>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</si>
  <si>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</si>
  <si>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</si>
  <si>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</si>
  <si>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</si>
  <si>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</si>
  <si>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</si>
  <si>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</si>
  <si>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</si>
  <si>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</si>
  <si>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</si>
  <si>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</si>
  <si>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</si>
  <si>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</si>
  <si>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</si>
  <si>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</si>
  <si>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</si>
  <si>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</si>
  <si>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</si>
  <si>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</si>
  <si>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</si>
  <si>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</si>
  <si>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</si>
  <si>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</si>
  <si>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</si>
  <si>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</si>
  <si>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</si>
  <si>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</si>
  <si>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</si>
  <si>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</si>
  <si>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</si>
  <si>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</si>
  <si>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</si>
  <si>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</si>
  <si>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</si>
  <si>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</si>
  <si>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</si>
  <si>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</si>
  <si>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</si>
  <si>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</si>
  <si>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</si>
  <si>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</si>
  <si>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</si>
  <si>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</si>
  <si>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</si>
  <si>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</si>
  <si>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</si>
  <si>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</si>
  <si>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</si>
  <si>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</si>
  <si>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</si>
  <si>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</si>
  <si>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</si>
  <si>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</si>
  <si>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</si>
  <si>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</si>
  <si>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</si>
  <si>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</si>
  <si>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</si>
  <si>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</si>
  <si>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</si>
  <si>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</si>
  <si>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</si>
  <si>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</si>
  <si>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</si>
  <si>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</si>
  <si>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</si>
  <si>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</si>
  <si>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</si>
  <si>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</si>
  <si>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</si>
  <si>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</si>
  <si>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</si>
  <si>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</si>
  <si>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</si>
  <si>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</si>
  <si>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</si>
  <si>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</si>
  <si>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</si>
  <si>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</si>
  <si>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</si>
  <si>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</si>
  <si>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</si>
  <si>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</si>
  <si>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</si>
  <si>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</si>
  <si>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</si>
  <si>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</si>
  <si>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</si>
  <si>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</si>
  <si>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</si>
  <si>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</si>
  <si>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</si>
  <si>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</si>
  <si>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</si>
  <si>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</si>
  <si>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</si>
  <si>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</si>
  <si>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</si>
  <si>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</si>
  <si>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</si>
  <si>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</si>
  <si>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</si>
  <si>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</si>
  <si>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</si>
  <si>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</si>
  <si>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</si>
  <si>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</si>
  <si>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</si>
  <si>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</si>
  <si>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</si>
  <si>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</si>
  <si>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</si>
  <si>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</si>
  <si>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</si>
  <si>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</si>
  <si>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</si>
  <si>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</si>
  <si>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</si>
  <si>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</si>
  <si>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</si>
  <si>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</si>
  <si>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</si>
  <si>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</si>
  <si>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</si>
  <si>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</si>
  <si>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</si>
  <si>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</si>
  <si>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</si>
  <si>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</si>
  <si>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</si>
  <si>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</si>
  <si>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</si>
  <si>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</si>
  <si>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</si>
  <si>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</si>
  <si>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</si>
  <si>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</si>
  <si>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</si>
  <si>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</si>
  <si>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</si>
  <si>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</si>
  <si>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</si>
  <si>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</si>
  <si>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</si>
  <si>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</si>
  <si>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</si>
  <si>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</si>
  <si>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</si>
  <si>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</si>
  <si>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</si>
  <si>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</si>
  <si>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</si>
  <si>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</si>
  <si>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</si>
  <si>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</si>
  <si>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</si>
  <si>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</si>
  <si>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</si>
  <si>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</si>
  <si>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</si>
  <si>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</si>
  <si>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</si>
  <si>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</si>
  <si>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</si>
  <si>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</si>
  <si>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</si>
  <si>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</si>
  <si>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</si>
  <si>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</si>
  <si>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</si>
  <si>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</si>
  <si>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</si>
  <si>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</si>
  <si>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</si>
  <si>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</si>
  <si>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</si>
  <si>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</si>
  <si>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</si>
  <si>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</si>
  <si>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</si>
  <si>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</si>
  <si>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</si>
  <si>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</si>
  <si>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</si>
  <si>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</si>
  <si>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</si>
  <si>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</si>
  <si>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</si>
  <si>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</si>
  <si>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</si>
  <si>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</si>
  <si>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</si>
  <si>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</si>
  <si>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</si>
  <si>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</si>
  <si>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</si>
  <si>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</si>
  <si>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</si>
  <si>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</si>
  <si>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</si>
  <si>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</si>
  <si>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</si>
  <si>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</si>
  <si>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</si>
  <si>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</si>
  <si>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</si>
  <si>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</si>
  <si>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</si>
  <si>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</si>
  <si>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</si>
  <si>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</si>
  <si>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</si>
  <si>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</si>
  <si>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</si>
  <si>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</si>
  <si>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</si>
  <si>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</si>
  <si>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</si>
  <si>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</si>
  <si>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</si>
  <si>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</si>
  <si>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</si>
  <si>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</si>
  <si>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</si>
  <si>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</si>
  <si>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</si>
  <si>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</si>
  <si>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</si>
  <si>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</si>
  <si>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</si>
  <si>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</si>
  <si>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</si>
  <si>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</si>
  <si>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</si>
  <si>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</si>
  <si>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</si>
  <si>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</si>
  <si>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</si>
  <si>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</si>
  <si>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</si>
  <si>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</si>
  <si>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</si>
  <si>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</si>
  <si>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</si>
  <si>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</si>
  <si>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</si>
  <si>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</si>
  <si>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</si>
  <si>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</si>
  <si>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</si>
  <si>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</si>
  <si>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</si>
  <si>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</si>
  <si>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</si>
  <si>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</si>
  <si>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</si>
  <si>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</si>
  <si>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</si>
  <si>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</si>
  <si>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</si>
  <si>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</si>
  <si>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</si>
  <si>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</si>
  <si>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</si>
  <si>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</si>
  <si>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</si>
  <si>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</si>
  <si>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</si>
  <si>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</si>
  <si>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</si>
  <si>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</si>
  <si>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</si>
  <si>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</si>
  <si>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</si>
  <si>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</si>
  <si>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</si>
  <si>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</si>
  <si>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</si>
  <si>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</si>
  <si>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</si>
  <si>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</si>
  <si>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</si>
  <si>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</si>
  <si>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</si>
  <si>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</si>
  <si>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</si>
  <si>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</si>
  <si>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</si>
  <si>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</si>
  <si>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</si>
  <si>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</si>
  <si>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</si>
  <si>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</si>
  <si>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</si>
  <si>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</si>
  <si>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</si>
  <si>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</si>
  <si>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</si>
  <si>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</si>
  <si>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</si>
  <si>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</si>
  <si>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</si>
  <si>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</si>
  <si>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</si>
  <si>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</si>
  <si>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</si>
  <si>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</si>
  <si>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</si>
  <si>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</si>
  <si>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</si>
  <si>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</si>
  <si>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</si>
  <si>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</si>
  <si>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</si>
  <si>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</si>
  <si>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</si>
  <si>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</si>
  <si>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</si>
  <si>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</si>
  <si>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</si>
  <si>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</si>
  <si>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</si>
  <si>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</si>
  <si>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</si>
  <si>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</si>
  <si>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</si>
  <si>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</si>
  <si>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</si>
  <si>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</si>
  <si>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</si>
  <si>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</si>
  <si>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</si>
  <si>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</si>
  <si>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</si>
  <si>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</si>
  <si>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</si>
  <si>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</si>
  <si>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</si>
  <si>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</si>
  <si>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</si>
  <si>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</si>
  <si>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</si>
  <si>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</si>
  <si>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</si>
  <si>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</si>
  <si>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</si>
  <si>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</si>
  <si>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</si>
  <si>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</si>
  <si>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</si>
  <si>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</si>
  <si>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</si>
  <si>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</si>
  <si>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</si>
  <si>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</si>
  <si>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</si>
  <si>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</si>
  <si>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</si>
  <si>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</si>
  <si>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</si>
  <si>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</si>
  <si>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</si>
  <si>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</si>
  <si>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</si>
  <si>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</si>
  <si>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</si>
  <si>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</si>
  <si>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</si>
  <si>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</si>
  <si>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</si>
  <si>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</si>
  <si>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</si>
  <si>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</si>
  <si>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</si>
  <si>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</si>
  <si>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</si>
  <si>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</si>
  <si>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</si>
  <si>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</si>
  <si>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</si>
  <si>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</si>
  <si>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</si>
  <si>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</si>
  <si>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</si>
  <si>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</si>
  <si>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</si>
  <si>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</si>
  <si>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</si>
  <si>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</si>
  <si>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</si>
  <si>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</si>
  <si>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</si>
  <si>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</si>
  <si>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</si>
  <si>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</si>
  <si>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</si>
  <si>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</si>
  <si>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</si>
  <si>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</si>
  <si>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</si>
  <si>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</si>
  <si>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</si>
  <si>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</si>
  <si>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</si>
  <si>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</si>
  <si>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</si>
  <si>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</si>
  <si>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</si>
  <si>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</si>
  <si>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</si>
  <si>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</si>
  <si>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</si>
  <si>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</si>
  <si>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</si>
  <si>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</si>
  <si>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</si>
  <si>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</si>
  <si>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</si>
  <si>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</si>
  <si>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</si>
  <si>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</si>
  <si>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</si>
  <si>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</si>
  <si>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</si>
  <si>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</si>
  <si>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</si>
  <si>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</si>
  <si>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</si>
  <si>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</si>
  <si>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</si>
  <si>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</si>
  <si>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</si>
  <si>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</si>
  <si>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</si>
  <si>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</si>
  <si>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</si>
  <si>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</si>
  <si>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</si>
  <si>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</si>
  <si>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</si>
  <si>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</si>
  <si>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</si>
  <si>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</si>
  <si>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</si>
  <si>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</si>
  <si>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</si>
  <si>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</si>
  <si>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</si>
  <si>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</si>
  <si>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</si>
  <si>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</si>
  <si>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</si>
  <si>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</si>
  <si>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</si>
  <si>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</si>
  <si>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</si>
  <si>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</si>
  <si>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</si>
  <si>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</si>
  <si>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</si>
  <si>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</si>
  <si>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</si>
  <si>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</si>
  <si>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</si>
  <si>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</si>
  <si>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</si>
  <si>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</si>
  <si>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</si>
  <si>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</si>
  <si>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</si>
  <si>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</si>
  <si>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</si>
  <si>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</si>
  <si>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</si>
  <si>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</si>
  <si>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</si>
  <si>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</si>
  <si>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</si>
  <si>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</si>
  <si>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</si>
  <si>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</si>
  <si>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</si>
  <si>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</si>
  <si>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</si>
  <si>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</si>
  <si>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</si>
  <si>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</si>
  <si>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</si>
  <si>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</si>
  <si>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</si>
  <si>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</si>
  <si>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</si>
  <si>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</si>
  <si>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</si>
  <si>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</si>
  <si>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</si>
  <si>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</si>
  <si>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</si>
  <si>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</si>
  <si>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</si>
  <si>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</si>
  <si>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</si>
  <si>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</si>
  <si>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</si>
  <si>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</si>
  <si>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</si>
  <si>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</si>
  <si>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</si>
  <si>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</si>
  <si>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</si>
  <si>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</si>
  <si>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</si>
  <si>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</si>
  <si>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</si>
  <si>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</si>
  <si>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</si>
  <si>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</si>
  <si>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</si>
  <si>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</si>
  <si>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</si>
  <si>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</si>
  <si>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</si>
  <si>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</si>
  <si>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</si>
  <si>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</si>
  <si>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</si>
  <si>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</si>
  <si>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</si>
  <si>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</si>
  <si>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</si>
  <si>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</si>
  <si>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</si>
  <si>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</si>
  <si>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</si>
  <si>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</si>
  <si>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</si>
  <si>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</si>
  <si>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</si>
  <si>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</si>
  <si>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</si>
  <si>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</si>
  <si>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</si>
  <si>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</si>
  <si>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</si>
  <si>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</si>
  <si>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</si>
  <si>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</si>
  <si>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</si>
  <si>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</si>
  <si>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</si>
  <si>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</si>
  <si>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</si>
  <si>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</si>
  <si>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</si>
  <si>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</si>
  <si>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</si>
  <si>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</si>
  <si>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</si>
  <si>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</si>
  <si>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</si>
  <si>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</si>
  <si>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</si>
  <si>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</si>
  <si>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</si>
  <si>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</si>
  <si>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</si>
  <si>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</si>
  <si>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</si>
  <si>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</si>
  <si>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</si>
  <si>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</si>
  <si>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</si>
  <si>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</si>
  <si>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</si>
  <si>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</si>
  <si>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</si>
  <si>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</si>
  <si>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</si>
  <si>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</si>
  <si>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</si>
  <si>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</si>
  <si>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</si>
  <si>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</si>
  <si>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</si>
  <si>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</si>
  <si>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</si>
  <si>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</si>
  <si>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</si>
  <si>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</si>
  <si>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</si>
  <si>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</si>
  <si>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</si>
  <si>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</si>
  <si>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</si>
  <si>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</si>
  <si>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</si>
  <si>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</si>
  <si>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</si>
  <si>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</si>
  <si>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</si>
  <si>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</si>
  <si>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</si>
  <si>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</si>
  <si>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</si>
  <si>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</si>
  <si>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</si>
  <si>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</si>
  <si>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</si>
  <si>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</si>
  <si>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</si>
  <si>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</si>
  <si>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</si>
  <si>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</si>
  <si>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</si>
  <si>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</si>
  <si>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</si>
  <si>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</si>
  <si>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</si>
  <si>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</si>
  <si>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</si>
  <si>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</si>
  <si>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</si>
  <si>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</si>
  <si>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</si>
  <si>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</si>
  <si>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</si>
  <si>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</si>
  <si>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</si>
  <si>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</si>
  <si>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</si>
  <si>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</si>
  <si>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</si>
  <si>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</si>
  <si>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</si>
  <si>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</si>
  <si>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</si>
  <si>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</si>
  <si>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</si>
  <si>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</si>
  <si>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</si>
  <si>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</si>
  <si>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</si>
  <si>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</si>
  <si>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</si>
  <si>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</si>
  <si>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</si>
  <si>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</si>
  <si>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</si>
  <si>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</si>
  <si>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</si>
  <si>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</si>
  <si>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</si>
  <si>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</si>
  <si>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</si>
  <si>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</si>
  <si>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</si>
  <si>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</si>
  <si>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</si>
  <si>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</si>
  <si>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</si>
  <si>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</si>
  <si>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</si>
  <si>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</si>
  <si>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</si>
  <si>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</si>
  <si>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</si>
  <si>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</si>
  <si>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</si>
  <si>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</si>
  <si>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</si>
  <si>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</si>
  <si>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</si>
  <si>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</si>
  <si>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</si>
  <si>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</si>
  <si>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</si>
  <si>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</si>
  <si>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</si>
  <si>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</si>
  <si>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</si>
  <si>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</si>
  <si>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</si>
  <si>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</si>
  <si>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</si>
  <si>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</si>
  <si>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</si>
  <si>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</si>
  <si>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</si>
  <si>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</si>
  <si>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</si>
  <si>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</si>
  <si>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</si>
  <si>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</si>
  <si>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</si>
  <si>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</si>
  <si>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</si>
  <si>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</si>
  <si>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</si>
  <si>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</si>
  <si>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</si>
  <si>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</si>
  <si>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</si>
  <si>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</si>
  <si>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</si>
  <si>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</si>
  <si>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</si>
  <si>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</si>
  <si>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</si>
  <si>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</si>
  <si>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</si>
  <si>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</si>
  <si>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</si>
  <si>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</si>
  <si>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</si>
  <si>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</si>
  <si>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</si>
  <si>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</si>
  <si>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</si>
  <si>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</si>
  <si>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</si>
  <si>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</si>
  <si>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</si>
  <si>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</si>
  <si>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</si>
  <si>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</si>
  <si>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</si>
  <si>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</si>
  <si>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</si>
  <si>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</si>
  <si>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</si>
  <si>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</si>
  <si>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</si>
  <si>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</si>
  <si>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</si>
  <si>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</si>
  <si>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</si>
  <si>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</si>
  <si>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</si>
  <si>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</si>
  <si>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</si>
  <si>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</si>
  <si>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</si>
  <si>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</si>
  <si>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</si>
  <si>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</si>
  <si>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</si>
  <si>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</si>
  <si>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</si>
  <si>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</si>
  <si>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</si>
  <si>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</si>
  <si>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</si>
  <si>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</si>
  <si>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</si>
  <si>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</si>
  <si>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</si>
  <si>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</si>
  <si>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</si>
  <si>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</si>
  <si>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</si>
  <si>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</si>
  <si>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</si>
  <si>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</si>
  <si>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</si>
  <si>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</si>
  <si>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</si>
  <si>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</si>
  <si>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</si>
  <si>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</si>
  <si>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</si>
  <si>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</si>
  <si>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</si>
  <si>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</si>
  <si>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</si>
  <si>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</si>
  <si>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</si>
  <si>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</si>
  <si>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</si>
  <si>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</si>
  <si>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</si>
  <si>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</si>
  <si>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</si>
  <si>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</si>
  <si>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</si>
  <si>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</si>
  <si>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</si>
  <si>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</si>
  <si>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</si>
  <si>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</si>
  <si>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</si>
  <si>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</si>
  <si>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</si>
  <si>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</si>
  <si>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</si>
  <si>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</si>
  <si>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</si>
  <si>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</si>
  <si>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</si>
  <si>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</si>
  <si>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</si>
  <si>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</si>
  <si>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</si>
  <si>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</si>
  <si>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</si>
  <si>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</si>
  <si>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</si>
  <si>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</si>
  <si>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</si>
  <si>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</si>
  <si>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</si>
  <si>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</si>
  <si>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</si>
  <si>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</si>
  <si>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</si>
  <si>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</si>
  <si>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</si>
  <si>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</si>
  <si>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</si>
  <si>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</si>
  <si>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</si>
  <si>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</si>
  <si>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</si>
  <si>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</si>
  <si>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</si>
  <si>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</si>
  <si>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</si>
  <si>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</si>
  <si>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</si>
  <si>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</si>
  <si>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</si>
  <si>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</si>
  <si>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</si>
  <si>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</si>
  <si>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</si>
  <si>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</si>
  <si>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</si>
  <si>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</si>
  <si>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</si>
  <si>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</si>
  <si>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</si>
  <si>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</si>
  <si>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</si>
  <si>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</si>
  <si>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</si>
  <si>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</si>
  <si>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</si>
  <si>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</si>
  <si>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</si>
  <si>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</si>
  <si>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</si>
  <si>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</si>
  <si>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</si>
  <si>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</si>
  <si>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</si>
  <si>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</si>
  <si>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</si>
  <si>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</si>
  <si>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</si>
  <si>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</si>
  <si>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</si>
  <si>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</si>
  <si>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</si>
  <si>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</si>
  <si>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</si>
  <si>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</si>
  <si>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</si>
  <si>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</si>
  <si>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</si>
  <si>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</si>
  <si>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</si>
  <si>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</si>
  <si>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</si>
  <si>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</si>
  <si>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</si>
  <si>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</si>
  <si>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</si>
  <si>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</si>
  <si>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</si>
  <si>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</si>
  <si>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</si>
  <si>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</si>
  <si>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</si>
  <si>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</si>
  <si>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</si>
  <si>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</si>
  <si>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</si>
  <si>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</si>
  <si>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</si>
  <si>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</si>
  <si>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</si>
  <si>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</si>
  <si>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</si>
  <si>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</si>
  <si>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</si>
  <si>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</si>
  <si>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</si>
  <si>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</si>
  <si>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</si>
  <si>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</si>
  <si>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</si>
  <si>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</si>
  <si>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</si>
  <si>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</si>
  <si>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</si>
  <si>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</si>
  <si>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</si>
  <si>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</si>
  <si>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</si>
  <si>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</si>
  <si>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</si>
  <si>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</si>
  <si>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</si>
  <si>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</si>
  <si>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</si>
  <si>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</si>
  <si>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</si>
  <si>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</si>
  <si>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</si>
  <si>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</si>
  <si>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</si>
  <si>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</si>
  <si>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</si>
  <si>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</si>
  <si>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</si>
  <si>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</si>
  <si>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</si>
  <si>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</si>
  <si>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</si>
  <si>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</si>
  <si>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</si>
  <si>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</si>
  <si>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</si>
  <si>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</si>
  <si>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</si>
  <si>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</si>
  <si>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</si>
  <si>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</si>
  <si>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</si>
  <si>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</si>
  <si>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</si>
  <si>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</si>
  <si>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</si>
  <si>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</si>
  <si>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</si>
  <si>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</si>
  <si>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</si>
  <si>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</si>
  <si>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</si>
  <si>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</si>
  <si>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</si>
  <si>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</si>
  <si>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</si>
  <si>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</si>
  <si>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</si>
  <si>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</si>
  <si>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</si>
  <si>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</si>
  <si>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</si>
  <si>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</si>
  <si>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</si>
  <si>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</si>
  <si>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</si>
  <si>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</si>
  <si>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</si>
  <si>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</si>
  <si>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</si>
  <si>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</si>
  <si>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</si>
  <si>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</si>
  <si>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</si>
  <si>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</si>
  <si>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</si>
  <si>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</si>
  <si>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</si>
  <si>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</si>
  <si>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</si>
  <si>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</si>
  <si>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</si>
  <si>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</si>
  <si>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</si>
  <si>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</si>
  <si>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</si>
  <si>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</si>
  <si>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</si>
  <si>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</si>
  <si>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</si>
  <si>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</si>
  <si>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</si>
  <si>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</si>
  <si>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</si>
  <si>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</si>
  <si>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</si>
  <si>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</si>
  <si>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</si>
  <si>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</si>
  <si>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</si>
  <si>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</si>
  <si>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</si>
  <si>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</si>
  <si>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</si>
  <si>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</si>
  <si>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</si>
  <si>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</si>
  <si>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</si>
  <si>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</si>
  <si>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</si>
  <si>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</si>
  <si>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</si>
  <si>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</si>
  <si>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</si>
  <si>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</si>
  <si>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</si>
  <si>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</si>
  <si>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</si>
  <si>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</si>
  <si>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</si>
  <si>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</si>
  <si>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</si>
  <si>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</si>
  <si>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</si>
  <si>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</si>
  <si>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</si>
  <si>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</si>
  <si>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</si>
  <si>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</si>
  <si>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</si>
  <si>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</si>
  <si>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</si>
  <si>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</si>
  <si>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</si>
  <si>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</si>
  <si>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</si>
  <si>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</si>
  <si>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</si>
  <si>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</si>
  <si>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</si>
  <si>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</si>
  <si>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</si>
  <si>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</si>
  <si>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</si>
  <si>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</si>
  <si>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</si>
  <si>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</si>
  <si>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</si>
  <si>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</si>
  <si>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</si>
  <si>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</si>
  <si>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</si>
  <si>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</si>
  <si>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</si>
  <si>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</si>
  <si>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</si>
  <si>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</si>
  <si>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</si>
  <si>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</si>
  <si>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</si>
  <si>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</si>
  <si>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</si>
  <si>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</si>
  <si>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</si>
  <si>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</si>
  <si>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</si>
  <si>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</si>
  <si>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</si>
  <si>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</si>
  <si>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</si>
  <si>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</si>
  <si>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</si>
  <si>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</si>
  <si>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</si>
  <si>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</si>
  <si>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</si>
  <si>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</si>
  <si>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</si>
  <si>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</si>
  <si>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</si>
  <si>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</si>
  <si>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</si>
  <si>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</si>
  <si>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</si>
  <si>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</si>
  <si>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</si>
  <si>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</si>
  <si>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</si>
  <si>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</si>
  <si>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</si>
  <si>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</si>
  <si>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</si>
  <si>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</si>
  <si>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</si>
  <si>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</si>
  <si>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</si>
  <si>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</si>
  <si>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</si>
  <si>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</si>
  <si>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</si>
  <si>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</si>
  <si>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</si>
  <si>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</si>
  <si>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</si>
  <si>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</si>
  <si>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</si>
  <si>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</si>
  <si>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</si>
  <si>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</si>
  <si>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</si>
  <si>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</si>
  <si>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</si>
  <si>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</si>
  <si>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</si>
  <si>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</si>
  <si>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</si>
  <si>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</si>
  <si>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</si>
  <si>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</si>
  <si>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</si>
  <si>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</si>
  <si>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</si>
  <si>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</si>
  <si>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</si>
  <si>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</si>
  <si>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</si>
  <si>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</si>
  <si>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</si>
  <si>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</si>
  <si>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</si>
  <si>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</si>
  <si>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</si>
  <si>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</si>
  <si>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</si>
  <si>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</si>
  <si>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</si>
  <si>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</si>
  <si>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</si>
  <si>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</si>
  <si>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</si>
  <si>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</si>
  <si>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</si>
  <si>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</si>
  <si>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</si>
  <si>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</si>
  <si>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</si>
  <si>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</si>
  <si>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</si>
  <si>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</si>
  <si>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</si>
  <si>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</si>
  <si>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</si>
  <si>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</si>
  <si>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</si>
  <si>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</si>
  <si>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</si>
  <si>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</si>
  <si>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</si>
  <si>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</si>
  <si>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</si>
  <si>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</si>
  <si>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</si>
  <si>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</si>
  <si>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</si>
  <si>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</si>
  <si>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</si>
  <si>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</si>
  <si>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</si>
  <si>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</si>
  <si>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</si>
  <si>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</si>
  <si>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</si>
  <si>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</si>
  <si>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</si>
  <si>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</si>
  <si>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</si>
  <si>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</si>
  <si>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</si>
  <si>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</si>
  <si>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</si>
  <si>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</si>
  <si>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</si>
  <si>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</si>
  <si>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</si>
  <si>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</si>
  <si>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</si>
  <si>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</si>
  <si>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</si>
  <si>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</si>
  <si>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</si>
  <si>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</si>
  <si>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</si>
  <si>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</si>
  <si>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</si>
  <si>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</si>
  <si>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</si>
  <si>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</si>
  <si>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</si>
  <si>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</si>
  <si>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</si>
  <si>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</si>
  <si>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</si>
  <si>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</si>
  <si>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</si>
  <si>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</si>
  <si>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</si>
  <si>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</si>
  <si>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</si>
  <si>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</si>
  <si>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</si>
  <si>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</si>
  <si>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</si>
  <si>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</si>
  <si>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</si>
  <si>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</si>
  <si>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</si>
  <si>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</si>
  <si>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</si>
  <si>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</si>
  <si>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</si>
  <si>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</si>
  <si>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</si>
  <si>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</si>
  <si>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</si>
  <si>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</si>
  <si>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</si>
  <si>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</si>
  <si>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</si>
  <si>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</si>
  <si>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</si>
  <si>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</si>
  <si>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</si>
  <si>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</si>
  <si>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</si>
  <si>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</si>
  <si>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</si>
  <si>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</si>
  <si>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</si>
  <si>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</si>
  <si>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</si>
  <si>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</si>
  <si>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</si>
  <si>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</si>
  <si>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</si>
  <si>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</si>
  <si>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</si>
  <si>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</si>
  <si>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</si>
  <si>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</si>
  <si>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</si>
  <si>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</si>
  <si>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</si>
  <si>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</si>
  <si>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</si>
  <si>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</si>
  <si>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</si>
  <si>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</si>
  <si>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</si>
  <si>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</si>
  <si>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</si>
  <si>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</si>
  <si>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</si>
  <si>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</si>
  <si>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</si>
  <si>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</si>
  <si>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</si>
  <si>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</si>
  <si>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</si>
  <si>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</si>
  <si>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</si>
  <si>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</si>
  <si>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</si>
  <si>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</si>
  <si>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</si>
  <si>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</si>
  <si>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</si>
  <si>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</si>
  <si>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</si>
  <si>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</si>
  <si>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</si>
  <si>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</si>
  <si>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</si>
  <si>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</si>
  <si>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</si>
  <si>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</si>
  <si>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</si>
  <si>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</si>
  <si>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</si>
  <si>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</si>
  <si>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</si>
  <si>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</si>
  <si>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</si>
  <si>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</si>
  <si>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</si>
  <si>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</si>
  <si>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</si>
  <si>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</si>
  <si>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</si>
  <si>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</si>
  <si>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</si>
  <si>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</si>
  <si>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</si>
  <si>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</si>
  <si>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</si>
  <si>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</si>
  <si>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</si>
  <si>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</si>
  <si>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</si>
  <si>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</si>
  <si>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</si>
  <si>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</si>
  <si>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</si>
  <si>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</si>
  <si>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</si>
  <si>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</si>
  <si>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</si>
  <si>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</si>
  <si>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</si>
  <si>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</si>
  <si>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</si>
  <si>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</si>
  <si>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</si>
  <si>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</si>
  <si>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</si>
  <si>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</si>
  <si>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</si>
  <si>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</si>
  <si>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</si>
  <si>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</si>
  <si>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</si>
  <si>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</si>
  <si>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</si>
  <si>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</si>
  <si>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</si>
  <si>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</si>
  <si>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</si>
  <si>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</si>
  <si>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</si>
  <si>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</si>
  <si>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</si>
  <si>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</si>
  <si>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</si>
  <si>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</si>
  <si>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</si>
  <si>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</si>
  <si>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</si>
  <si>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</si>
  <si>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</si>
  <si>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</si>
  <si>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</si>
  <si>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</si>
  <si>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</si>
  <si>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</si>
  <si>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</si>
  <si>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</si>
  <si>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</si>
  <si>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</si>
  <si>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</si>
  <si>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</si>
  <si>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</si>
  <si>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</si>
  <si>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</si>
  <si>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</si>
  <si>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</si>
  <si>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</si>
  <si>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</si>
  <si>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</si>
  <si>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</si>
  <si>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</si>
  <si>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</si>
  <si>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</si>
  <si>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</si>
  <si>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</si>
  <si>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</si>
  <si>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</si>
  <si>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</si>
  <si>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</si>
  <si>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</si>
  <si>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</si>
  <si>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</si>
  <si>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</si>
  <si>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</si>
  <si>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</si>
  <si>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</si>
  <si>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</si>
  <si>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</si>
  <si>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</si>
  <si>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</si>
  <si>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</si>
  <si>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</si>
  <si>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</si>
  <si>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</si>
  <si>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</si>
  <si>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</si>
  <si>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</si>
  <si>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</si>
  <si>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</si>
  <si>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</si>
  <si>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</si>
  <si>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</si>
  <si>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</si>
  <si>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</si>
  <si>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</si>
  <si>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</si>
  <si>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</si>
  <si>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</si>
  <si>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</si>
  <si>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</si>
  <si>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</si>
  <si>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</si>
  <si>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</si>
  <si>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</si>
  <si>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</si>
  <si>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</si>
  <si>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</si>
  <si>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</si>
  <si>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</si>
  <si>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</si>
  <si>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</si>
  <si>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</si>
  <si>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</si>
  <si>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</si>
  <si>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</si>
  <si>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</si>
  <si>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</si>
  <si>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</si>
  <si>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</si>
  <si>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</si>
  <si>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</si>
  <si>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</si>
  <si>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</si>
  <si>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</si>
  <si>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</si>
  <si>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</si>
  <si>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</si>
  <si>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</si>
  <si>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</si>
  <si>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</si>
  <si>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</si>
  <si>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</si>
  <si>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</si>
  <si>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</si>
  <si>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</si>
  <si>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</si>
  <si>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</si>
  <si>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</si>
  <si>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</si>
  <si>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</si>
  <si>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</si>
  <si>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</si>
  <si>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</si>
  <si>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</si>
  <si>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</si>
  <si>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</si>
  <si>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</si>
  <si>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</si>
  <si>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</si>
  <si>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</si>
  <si>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</si>
  <si>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</si>
  <si>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</si>
  <si>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</si>
  <si>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</si>
  <si>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</si>
  <si>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</si>
  <si>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</si>
  <si>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</si>
  <si>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</si>
  <si>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</si>
  <si>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</si>
  <si>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</si>
  <si>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</si>
  <si>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</si>
  <si>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</si>
  <si>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</si>
  <si>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</si>
  <si>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</si>
  <si>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</si>
  <si>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</si>
  <si>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</si>
  <si>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</si>
  <si>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</si>
  <si>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</si>
  <si>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</si>
  <si>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</si>
  <si>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</si>
  <si>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</si>
  <si>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</si>
  <si>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</si>
  <si>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</si>
  <si>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</si>
  <si>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</si>
  <si>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</si>
  <si>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</si>
  <si>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</si>
  <si>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</si>
  <si>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</si>
  <si>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</si>
  <si>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</si>
  <si>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</si>
  <si>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</si>
  <si>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</si>
  <si>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</si>
  <si>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</si>
  <si>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</si>
  <si>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</si>
  <si>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</si>
  <si>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</si>
  <si>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</si>
  <si>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</si>
  <si>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</si>
  <si>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</si>
  <si>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</si>
  <si>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</si>
  <si>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</si>
  <si>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</si>
  <si>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</si>
  <si>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</si>
  <si>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</si>
  <si>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</si>
  <si>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</si>
  <si>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</si>
  <si>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</si>
  <si>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</si>
  <si>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</si>
  <si>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</si>
  <si>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</si>
  <si>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</si>
  <si>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</si>
  <si>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</si>
  <si>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</si>
  <si>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</si>
  <si>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</si>
  <si>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</si>
  <si>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</si>
  <si>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</si>
  <si>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</si>
  <si>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</si>
  <si>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</si>
  <si>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</si>
  <si>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</si>
  <si>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</si>
  <si>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</si>
  <si>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</si>
  <si>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</si>
  <si>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</si>
  <si>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</si>
  <si>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</si>
  <si>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</si>
  <si>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</si>
  <si>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</si>
  <si>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</si>
  <si>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</si>
  <si>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</si>
  <si>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</si>
  <si>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</si>
  <si>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</si>
  <si>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</si>
  <si>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</si>
  <si>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</si>
  <si>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</si>
  <si>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</si>
  <si>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</si>
  <si>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</si>
  <si>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</si>
  <si>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</si>
  <si>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</si>
  <si>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</si>
  <si>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</si>
  <si>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</si>
  <si>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</si>
  <si>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</si>
  <si>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</si>
  <si>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</si>
  <si>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</si>
  <si>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</si>
  <si>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</si>
  <si>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</si>
  <si>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</si>
  <si>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</si>
  <si>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</si>
  <si>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</si>
  <si>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</si>
  <si>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</si>
  <si>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</si>
  <si>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</si>
  <si>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</si>
  <si>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</si>
  <si>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</si>
  <si>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</si>
  <si>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</si>
  <si>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</si>
  <si>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</si>
  <si>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</si>
  <si>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</si>
  <si>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</si>
  <si>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</si>
  <si>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</si>
  <si>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</si>
  <si>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</si>
  <si>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</si>
  <si>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</si>
  <si>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</si>
  <si>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</si>
  <si>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</si>
  <si>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</si>
  <si>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</si>
  <si>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</si>
  <si>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</si>
  <si>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</si>
  <si>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</si>
  <si>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</si>
  <si>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</si>
  <si>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</si>
  <si>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</si>
  <si>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</si>
  <si>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</si>
  <si>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</si>
  <si>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</si>
  <si>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</si>
  <si>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</si>
  <si>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</si>
  <si>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</si>
  <si>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</si>
  <si>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</si>
  <si>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</si>
  <si>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</si>
  <si>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</si>
  <si>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</si>
  <si>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</si>
  <si>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</si>
  <si>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</si>
  <si>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</si>
  <si>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</si>
  <si>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</si>
  <si>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</si>
  <si>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</si>
  <si>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</si>
  <si>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</si>
  <si>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</si>
  <si>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</si>
  <si>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</si>
  <si>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</si>
  <si>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</si>
  <si>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</si>
  <si>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</si>
  <si>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</si>
  <si>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</si>
  <si>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</si>
  <si>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</si>
  <si>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</si>
  <si>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</si>
  <si>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</si>
  <si>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</si>
  <si>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</si>
  <si>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</si>
  <si>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</si>
  <si>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</si>
  <si>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</si>
  <si>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</si>
  <si>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</si>
  <si>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</si>
  <si>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</si>
  <si>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</si>
  <si>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</si>
  <si>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</si>
  <si>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</si>
  <si>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</si>
  <si>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</si>
  <si>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</si>
  <si>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</si>
  <si>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</si>
  <si>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</si>
  <si>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</si>
  <si>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</si>
  <si>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</si>
  <si>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</si>
  <si>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</si>
  <si>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</si>
  <si>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</si>
  <si>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</si>
  <si>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</si>
  <si>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</si>
  <si>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</si>
  <si>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</si>
  <si>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</si>
  <si>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</si>
  <si>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</si>
  <si>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</si>
  <si>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</si>
  <si>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</si>
  <si>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</si>
  <si>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</si>
  <si>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</si>
  <si>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</si>
  <si>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</si>
  <si>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</si>
  <si>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</si>
  <si>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</si>
  <si>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</si>
  <si>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</si>
  <si>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</si>
  <si>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</si>
  <si>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</si>
  <si>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</si>
  <si>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</si>
  <si>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</si>
  <si>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</si>
  <si>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</si>
  <si>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</si>
  <si>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</si>
  <si>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</si>
  <si>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</si>
  <si>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</si>
  <si>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</si>
  <si>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</si>
  <si>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</si>
  <si>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</si>
  <si>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</si>
  <si>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</si>
  <si>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</si>
  <si>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</si>
  <si>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</si>
  <si>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</si>
  <si>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</si>
  <si>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</si>
  <si>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</si>
  <si>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</si>
  <si>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</si>
  <si>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</si>
  <si>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</si>
  <si>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</si>
  <si>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</si>
  <si>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</si>
  <si>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</si>
  <si>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</si>
  <si>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</si>
  <si>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</si>
  <si>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</si>
  <si>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</si>
  <si>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</si>
  <si>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</si>
  <si>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</si>
  <si>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</si>
  <si>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</si>
  <si>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</si>
  <si>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</si>
  <si>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</si>
  <si>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</si>
  <si>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</si>
  <si>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</si>
  <si>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</si>
  <si>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</si>
  <si>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</si>
  <si>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</si>
  <si>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</si>
  <si>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</si>
  <si>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</si>
  <si>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</si>
  <si>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</si>
  <si>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</si>
  <si>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</si>
  <si>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</si>
  <si>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</si>
  <si>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</si>
  <si>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</si>
  <si>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</si>
  <si>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</si>
  <si>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</si>
  <si>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</si>
  <si>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</si>
  <si>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</si>
  <si>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</si>
  <si>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</si>
  <si>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</si>
  <si>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</si>
  <si>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</si>
  <si>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</si>
  <si>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</si>
  <si>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</si>
  <si>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</si>
  <si>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</si>
  <si>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</si>
  <si>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</si>
  <si>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</si>
  <si>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</si>
  <si>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</si>
  <si>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</si>
  <si>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</si>
  <si>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</si>
  <si>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</si>
  <si>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</si>
  <si>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</si>
  <si>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</si>
  <si>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</si>
  <si>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</si>
  <si>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</si>
  <si>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</si>
  <si>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</si>
  <si>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</si>
  <si>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</si>
  <si>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</si>
  <si>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</si>
  <si>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</si>
  <si>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</si>
  <si>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</si>
  <si>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</si>
  <si>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</si>
  <si>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</si>
  <si>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</si>
  <si>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</si>
  <si>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</si>
  <si>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</si>
  <si>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</si>
  <si>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</si>
  <si>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</si>
  <si>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</si>
  <si>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</si>
  <si>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</si>
  <si>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</si>
  <si>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</si>
  <si>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</si>
  <si>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</si>
  <si>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</si>
  <si>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</si>
  <si>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</si>
  <si>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</si>
  <si>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</si>
  <si>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</si>
  <si>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</si>
  <si>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</si>
  <si>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</si>
  <si>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</si>
  <si>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</si>
  <si>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</si>
  <si>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</si>
  <si>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</si>
  <si>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</si>
  <si>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</si>
  <si>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</si>
  <si>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</si>
  <si>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</si>
  <si>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</si>
  <si>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</si>
  <si>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</si>
  <si>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</si>
  <si>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</si>
  <si>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</si>
  <si>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</si>
  <si>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</si>
  <si>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</si>
  <si>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</si>
  <si>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</si>
  <si>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</si>
  <si>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</si>
  <si>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</si>
  <si>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</si>
  <si>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</si>
  <si>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</si>
  <si>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</si>
  <si>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</si>
  <si>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</si>
  <si>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</si>
  <si>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</si>
  <si>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</si>
  <si>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</si>
  <si>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</si>
  <si>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</si>
  <si>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</si>
  <si>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</si>
  <si>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</si>
  <si>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</si>
  <si>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</si>
  <si>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</si>
  <si>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</si>
  <si>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</si>
  <si>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</si>
  <si>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</si>
  <si>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</si>
  <si>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</si>
  <si>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</si>
  <si>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</si>
  <si>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</si>
  <si>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</si>
  <si>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</si>
  <si>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</si>
  <si>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</si>
  <si>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</si>
  <si>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</si>
  <si>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</si>
  <si>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</si>
  <si>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</si>
  <si>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</si>
  <si>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</si>
  <si>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</si>
  <si>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</si>
  <si>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</si>
  <si>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</si>
  <si>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</si>
  <si>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</si>
  <si>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</si>
  <si>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</si>
  <si>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</si>
  <si>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</si>
  <si>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</si>
  <si>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</si>
  <si>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</si>
  <si>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</si>
  <si>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</si>
  <si>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</si>
  <si>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</si>
  <si>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</si>
  <si>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</si>
  <si>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</si>
  <si>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</si>
  <si>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</si>
  <si>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</si>
  <si>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</si>
  <si>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</si>
  <si>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</si>
  <si>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</si>
  <si>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</si>
  <si>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</si>
  <si>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</si>
  <si>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</si>
  <si>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</si>
  <si>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</si>
  <si>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</si>
  <si>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</si>
  <si>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</si>
  <si>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</si>
  <si>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</si>
  <si>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</si>
  <si>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</si>
  <si>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</si>
  <si>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</si>
  <si>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</si>
  <si>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</si>
  <si>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</si>
  <si>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</si>
  <si>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</si>
  <si>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</si>
  <si>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</si>
  <si>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</si>
  <si>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</si>
  <si>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</si>
  <si>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</si>
  <si>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</si>
  <si>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</si>
  <si>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</si>
  <si>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</si>
  <si>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</si>
  <si>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</si>
  <si>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</si>
  <si>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</si>
  <si>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</si>
  <si>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</si>
  <si>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</si>
  <si>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</si>
  <si>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</si>
  <si>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</si>
  <si>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</si>
  <si>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</si>
  <si>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</si>
  <si>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</si>
  <si>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</si>
  <si>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</si>
  <si>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</si>
  <si>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</si>
  <si>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</si>
  <si>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</si>
  <si>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</si>
  <si>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</si>
  <si>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</si>
  <si>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</si>
  <si>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</si>
  <si>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</si>
  <si>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</si>
  <si>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</si>
  <si>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</si>
  <si>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</si>
  <si>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</si>
  <si>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</si>
  <si>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</si>
  <si>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</si>
  <si>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</si>
  <si>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</si>
  <si>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</si>
  <si>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</si>
  <si>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</si>
  <si>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</si>
  <si>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</si>
  <si>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</si>
  <si>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</si>
  <si>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</si>
  <si>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</si>
  <si>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</si>
  <si>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</si>
  <si>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</si>
  <si>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</si>
  <si>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</si>
  <si>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</si>
  <si>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</si>
  <si>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</si>
  <si>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</si>
  <si>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</si>
  <si>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</si>
  <si>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</si>
  <si>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</si>
  <si>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</si>
  <si>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</si>
  <si>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</si>
  <si>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</si>
  <si>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</si>
  <si>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</si>
  <si>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</si>
  <si>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</si>
  <si>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</si>
  <si>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</si>
  <si>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</si>
  <si>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</si>
  <si>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</si>
  <si>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</si>
  <si>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</si>
  <si>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</si>
  <si>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</si>
  <si>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</si>
  <si>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</si>
  <si>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</si>
  <si>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</si>
  <si>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</si>
  <si>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</si>
  <si>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</si>
  <si>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</si>
  <si>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</si>
  <si>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</si>
  <si>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</si>
  <si>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</si>
  <si>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</si>
  <si>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</si>
  <si>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</si>
  <si>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</si>
  <si>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</si>
  <si>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</si>
  <si>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</si>
  <si>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</si>
  <si>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</si>
  <si>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</si>
  <si>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</si>
  <si>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</si>
  <si>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</si>
  <si>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</si>
  <si>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</si>
  <si>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</si>
  <si>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</si>
  <si>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</si>
  <si>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</si>
  <si>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</si>
  <si>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</si>
  <si>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</si>
  <si>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</si>
  <si>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</si>
  <si>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</si>
  <si>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</si>
  <si>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</si>
  <si>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</si>
  <si>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</si>
  <si>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</si>
  <si>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</si>
  <si>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</si>
  <si>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</si>
  <si>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</si>
  <si>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</si>
  <si>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</si>
  <si>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</si>
  <si>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</si>
  <si>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</si>
  <si>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</si>
  <si>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</si>
  <si>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</si>
  <si>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</si>
  <si>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</si>
  <si>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</si>
  <si>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</si>
  <si>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</si>
  <si>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</si>
  <si>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</si>
  <si>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</si>
  <si>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</si>
  <si>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</si>
  <si>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</si>
  <si>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</si>
  <si>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</si>
  <si>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</si>
  <si>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</si>
  <si>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</si>
  <si>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</si>
  <si>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</si>
  <si>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</si>
  <si>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</si>
  <si>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</si>
  <si>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</si>
  <si>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</si>
  <si>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</si>
  <si>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</si>
  <si>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</si>
  <si>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</si>
  <si>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</si>
  <si>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</si>
  <si>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</si>
  <si>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</si>
  <si>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</si>
  <si>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</si>
  <si>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</si>
  <si>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</si>
  <si>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</si>
  <si>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</si>
  <si>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</si>
  <si>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</si>
  <si>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</si>
  <si>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</si>
  <si>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</si>
  <si>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</si>
  <si>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</si>
  <si>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</si>
  <si>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</si>
  <si>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</si>
  <si>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</si>
  <si>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</si>
  <si>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</si>
  <si>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</si>
  <si>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</si>
  <si>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</si>
  <si>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</si>
  <si>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</si>
  <si>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</si>
  <si>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</si>
  <si>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</si>
  <si>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</si>
  <si>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</si>
  <si>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</si>
  <si>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</si>
  <si>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</si>
  <si>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</si>
  <si>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</si>
  <si>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</si>
  <si>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</si>
  <si>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</si>
  <si>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</si>
  <si>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</si>
  <si>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</si>
  <si>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</si>
  <si>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</si>
  <si>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</si>
  <si>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</si>
  <si>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</si>
  <si>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</si>
  <si>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</si>
  <si>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</si>
  <si>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</si>
  <si>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</si>
  <si>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</si>
  <si>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</si>
  <si>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</si>
  <si>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</si>
  <si>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</si>
  <si>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</si>
  <si>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</si>
  <si>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</si>
  <si>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</si>
  <si>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</si>
  <si>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</si>
  <si>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</si>
  <si>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</si>
  <si>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</si>
  <si>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</si>
  <si>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</si>
  <si>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</si>
  <si>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</si>
  <si>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</si>
  <si>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</si>
  <si>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</si>
  <si>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</si>
  <si>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</si>
  <si>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</si>
  <si>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</si>
  <si>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</si>
  <si>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</si>
  <si>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</si>
  <si>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</si>
  <si>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</si>
  <si>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</si>
  <si>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</si>
  <si>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</si>
  <si>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</si>
  <si>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</si>
  <si>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</si>
  <si>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</si>
  <si>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</si>
  <si>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</si>
  <si>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</si>
  <si>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</si>
  <si>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</si>
  <si>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</si>
  <si>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</si>
  <si>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</si>
  <si>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</si>
  <si>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</si>
  <si>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</si>
  <si>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</si>
  <si>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</si>
  <si>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</si>
  <si>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</si>
  <si>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</si>
  <si>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</si>
  <si>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</si>
  <si>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</si>
  <si>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</si>
  <si>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</si>
  <si>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</si>
  <si>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</si>
  <si>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</si>
  <si>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</si>
  <si>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</si>
  <si>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</si>
  <si>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</si>
  <si>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</si>
  <si>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</si>
  <si>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</si>
  <si>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</si>
  <si>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</si>
  <si>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</si>
  <si>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</si>
  <si>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</si>
  <si>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</si>
  <si>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</si>
  <si>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</si>
  <si>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</si>
  <si>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</si>
  <si>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</si>
  <si>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</si>
  <si>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</si>
  <si>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</si>
  <si>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</si>
  <si>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</si>
  <si>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</si>
  <si>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</si>
  <si>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</si>
  <si>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</si>
  <si>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</si>
  <si>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</si>
  <si>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</si>
  <si>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</si>
  <si>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</si>
  <si>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</si>
  <si>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</si>
  <si>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</si>
  <si>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</si>
  <si>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</si>
  <si>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</si>
  <si>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</si>
  <si>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</si>
  <si>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</si>
  <si>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</si>
  <si>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</si>
  <si>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</si>
  <si>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</si>
  <si>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</si>
  <si>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</si>
  <si>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</si>
  <si>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</si>
  <si>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</si>
  <si>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</si>
  <si>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</si>
  <si>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</si>
  <si>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</si>
  <si>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</si>
  <si>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</si>
  <si>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</si>
  <si>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</si>
  <si>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</si>
  <si>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</si>
  <si>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</si>
  <si>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</si>
  <si>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</si>
  <si>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</si>
  <si>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</si>
  <si>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</si>
  <si>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</si>
  <si>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</si>
  <si>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</si>
  <si>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</si>
  <si>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</si>
  <si>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</si>
  <si>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</si>
  <si>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</si>
  <si>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</si>
  <si>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</si>
  <si>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</si>
  <si>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</si>
  <si>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</si>
  <si>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</si>
  <si>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</si>
  <si>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</si>
  <si>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</si>
  <si>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</si>
  <si>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</si>
  <si>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</si>
  <si>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</si>
  <si>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</si>
  <si>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</si>
  <si>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</si>
  <si>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</si>
  <si>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</si>
  <si>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</si>
  <si>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</si>
  <si>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</si>
  <si>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</si>
  <si>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</si>
  <si>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</si>
  <si>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</si>
  <si>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</si>
  <si>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</si>
  <si>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</si>
  <si>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</si>
  <si>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</si>
  <si>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</si>
  <si>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</si>
  <si>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</si>
  <si>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</si>
  <si>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</si>
  <si>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</si>
  <si>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</si>
  <si>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</si>
  <si>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</si>
  <si>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</si>
  <si>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</si>
  <si>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</si>
  <si>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</si>
  <si>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</si>
  <si>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</si>
  <si>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</si>
  <si>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</si>
  <si>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</si>
  <si>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</si>
  <si>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</si>
  <si>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</si>
  <si>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</si>
  <si>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</si>
  <si>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</si>
  <si>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</si>
  <si>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</si>
  <si>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</si>
  <si>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</si>
  <si>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</si>
  <si>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</si>
  <si>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</si>
  <si>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</si>
  <si>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</si>
  <si>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</si>
  <si>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</si>
  <si>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</si>
  <si>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</si>
  <si>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</si>
  <si>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</si>
  <si>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</si>
  <si>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</si>
  <si>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</si>
  <si>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</si>
  <si>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</si>
  <si>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</si>
  <si>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</si>
  <si>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</si>
  <si>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</si>
  <si>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</si>
  <si>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</si>
  <si>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</si>
  <si>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</si>
  <si>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</si>
  <si>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</si>
  <si>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</si>
  <si>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</si>
  <si>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</si>
  <si>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</si>
  <si>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</si>
  <si>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</si>
  <si>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</si>
  <si>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</si>
  <si>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</si>
  <si>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</si>
  <si>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</si>
  <si>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</si>
  <si>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</si>
  <si>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</si>
  <si>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</si>
  <si>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</si>
  <si>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</si>
  <si>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</si>
  <si>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</si>
  <si>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</si>
  <si>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</si>
  <si>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</si>
  <si>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</si>
  <si>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</si>
  <si>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</si>
  <si>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</si>
  <si>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</si>
  <si>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</si>
  <si>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</si>
  <si>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</si>
  <si>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</si>
  <si>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</si>
  <si>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</si>
  <si>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</si>
  <si>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</si>
  <si>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</si>
  <si>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</si>
  <si>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</si>
  <si>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</si>
  <si>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</si>
  <si>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</si>
  <si>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</si>
  <si>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</si>
  <si>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</si>
  <si>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</si>
  <si>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</si>
  <si>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</si>
  <si>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</si>
  <si>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</si>
  <si>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</si>
  <si>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</si>
  <si>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</si>
  <si>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</si>
  <si>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</si>
  <si>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</si>
  <si>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</si>
  <si>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</si>
  <si>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</si>
  <si>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</si>
  <si>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</si>
  <si>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</si>
  <si>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</si>
  <si>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</si>
  <si>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</si>
  <si>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</si>
  <si>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</si>
  <si>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</si>
  <si>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</si>
  <si>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</si>
  <si>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</si>
  <si>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</si>
  <si>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</si>
  <si>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</si>
  <si>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</si>
  <si>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</si>
  <si>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</si>
  <si>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</si>
  <si>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</si>
  <si>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</si>
  <si>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</si>
  <si>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</si>
  <si>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</si>
  <si>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</si>
  <si>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</si>
  <si>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</si>
  <si>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</si>
  <si>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</si>
  <si>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</si>
  <si>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</si>
  <si>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</si>
  <si>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</si>
  <si>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</si>
  <si>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</si>
  <si>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</si>
  <si>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</si>
  <si>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</si>
  <si>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</si>
  <si>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</si>
  <si>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</si>
  <si>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</si>
  <si>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</si>
  <si>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</si>
  <si>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</si>
  <si>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</si>
  <si>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</si>
  <si>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</si>
  <si>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</si>
  <si>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</si>
  <si>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</si>
  <si>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</si>
  <si>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</si>
  <si>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</si>
  <si>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</si>
  <si>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</si>
  <si>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</si>
  <si>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</si>
  <si>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</si>
  <si>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</si>
  <si>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</si>
  <si>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</si>
  <si>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</si>
  <si>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</si>
  <si>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</si>
  <si>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</si>
  <si>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</si>
  <si>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</si>
  <si>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</si>
  <si>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</si>
  <si>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</si>
  <si>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</si>
  <si>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</si>
  <si>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</si>
  <si>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</si>
  <si>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</si>
  <si>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</si>
  <si>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</si>
  <si>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</si>
  <si>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</si>
  <si>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</si>
  <si>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</si>
  <si>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</si>
  <si>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</si>
  <si>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</si>
  <si>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</si>
  <si>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</si>
  <si>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</si>
  <si>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</si>
  <si>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</si>
  <si>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</si>
  <si>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</si>
  <si>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</si>
  <si>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</si>
  <si>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</si>
  <si>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</si>
  <si>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</si>
  <si>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</si>
  <si>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</si>
  <si>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</si>
  <si>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</si>
  <si>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</si>
  <si>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</si>
  <si>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</si>
  <si>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</si>
  <si>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</si>
  <si>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</si>
  <si>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</si>
  <si>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</si>
  <si>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</si>
  <si>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</si>
  <si>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</si>
  <si>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</si>
  <si>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</si>
  <si>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</si>
  <si>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</si>
  <si>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</si>
  <si>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</si>
  <si>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</si>
  <si>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</si>
  <si>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</si>
  <si>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</si>
  <si>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</si>
  <si>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</si>
  <si>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</si>
  <si>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</si>
  <si>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</si>
  <si>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</si>
  <si>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</si>
  <si>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</si>
  <si>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</si>
  <si>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</si>
  <si>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</si>
  <si>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</si>
  <si>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</si>
  <si>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</si>
  <si>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</si>
  <si>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</si>
  <si>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</si>
  <si>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</si>
  <si>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</si>
  <si>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</si>
  <si>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</si>
  <si>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</si>
  <si>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</si>
  <si>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</si>
  <si>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</si>
  <si>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</si>
  <si>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</si>
  <si>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</si>
  <si>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</si>
  <si>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</si>
  <si>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</si>
  <si>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</si>
  <si>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</si>
  <si>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</si>
  <si>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</si>
  <si>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</si>
  <si>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</si>
  <si>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</si>
  <si>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</si>
  <si>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</si>
  <si>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</si>
  <si>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</si>
  <si>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</si>
  <si>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</si>
  <si>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</si>
  <si>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</si>
  <si>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</si>
  <si>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</si>
  <si>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</si>
  <si>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</si>
  <si>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</si>
  <si>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</si>
  <si>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</si>
  <si>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</si>
  <si>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</si>
  <si>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</si>
  <si>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</si>
  <si>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</si>
  <si>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</si>
  <si>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</si>
  <si>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</si>
  <si>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</si>
  <si>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</si>
  <si>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</si>
  <si>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</si>
  <si>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</si>
  <si>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</si>
  <si>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</si>
  <si>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</si>
  <si>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</si>
  <si>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</si>
  <si>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</si>
  <si>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</si>
  <si>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</si>
  <si>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</si>
  <si>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</si>
  <si>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</si>
  <si>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</si>
  <si>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</si>
  <si>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</si>
  <si>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</si>
  <si>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</si>
  <si>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</si>
  <si>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</si>
  <si>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</si>
  <si>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</si>
  <si>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</si>
  <si>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</si>
  <si>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</si>
  <si>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</si>
  <si>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</si>
  <si>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</si>
  <si>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</si>
  <si>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</si>
  <si>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</si>
  <si>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</si>
  <si>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</si>
  <si>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</si>
  <si>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</si>
  <si>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</si>
  <si>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</si>
  <si>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</si>
  <si>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</si>
  <si>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</si>
  <si>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</si>
  <si>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</si>
  <si>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</si>
  <si>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</si>
  <si>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</si>
  <si>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</si>
  <si>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</si>
  <si>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</si>
  <si>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</si>
  <si>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</si>
  <si>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</si>
  <si>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</si>
  <si>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</si>
  <si>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</si>
  <si>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</si>
  <si>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</si>
  <si>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</si>
  <si>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</si>
  <si>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</si>
  <si>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</si>
  <si>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</si>
  <si>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</si>
  <si>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</si>
  <si>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</si>
  <si>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</si>
  <si>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</si>
  <si>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</si>
  <si>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</si>
  <si>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</si>
  <si>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</si>
  <si>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</si>
  <si>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</si>
  <si>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</si>
  <si>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</si>
  <si>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</si>
  <si>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</si>
  <si>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</si>
  <si>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</si>
  <si>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</si>
  <si>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</si>
  <si>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</si>
  <si>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</si>
  <si>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</si>
  <si>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</si>
  <si>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</si>
  <si>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</si>
  <si>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</si>
  <si>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</si>
  <si>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</si>
  <si>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</si>
  <si>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</si>
  <si>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</si>
  <si>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</si>
  <si>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</si>
  <si>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</si>
  <si>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</si>
  <si>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</si>
  <si>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</si>
  <si>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</si>
  <si>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</si>
  <si>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</si>
  <si>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</si>
  <si>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</si>
  <si>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</si>
  <si>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</si>
  <si>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</si>
  <si>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</si>
  <si>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</si>
  <si>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</si>
  <si>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</si>
  <si>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</si>
  <si>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</si>
  <si>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</si>
  <si>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</si>
  <si>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</si>
  <si>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</si>
  <si>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</si>
  <si>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</si>
  <si>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</si>
  <si>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</si>
  <si>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</si>
  <si>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</si>
  <si>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</si>
  <si>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</si>
  <si>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</si>
  <si>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</si>
  <si>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</si>
  <si>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</si>
  <si>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</si>
  <si>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</si>
  <si>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</si>
  <si>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</si>
  <si>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</si>
  <si>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</si>
  <si>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</si>
  <si>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</si>
  <si>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</si>
  <si>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</si>
  <si>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</si>
  <si>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</si>
  <si>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</si>
  <si>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</si>
  <si>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</si>
  <si>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</si>
  <si>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</si>
  <si>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</si>
  <si>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</si>
  <si>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</si>
  <si>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</si>
  <si>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</si>
  <si>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</si>
  <si>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</si>
  <si>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</si>
  <si>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</si>
  <si>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</si>
  <si>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</si>
  <si>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</si>
  <si>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</si>
  <si>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</si>
  <si>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</si>
  <si>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</si>
  <si>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</si>
  <si>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</si>
  <si>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</si>
  <si>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</si>
  <si>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</si>
  <si>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</si>
  <si>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</si>
  <si>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</si>
  <si>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</si>
  <si>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</si>
  <si>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</si>
  <si>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</si>
  <si>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</si>
  <si>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</si>
  <si>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</si>
  <si>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</si>
  <si>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</si>
  <si>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</si>
  <si>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</si>
  <si>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</si>
  <si>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</si>
  <si>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</si>
  <si>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</si>
  <si>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</si>
  <si>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</si>
  <si>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</si>
  <si>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</si>
  <si>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</si>
  <si>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</si>
  <si>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</si>
  <si>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</si>
  <si>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</si>
  <si>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</si>
  <si>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</si>
  <si>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</si>
  <si>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</si>
  <si>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</si>
  <si>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</si>
  <si>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</si>
  <si>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</si>
  <si>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</si>
  <si>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</si>
  <si>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</si>
  <si>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</si>
  <si>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</si>
  <si>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</si>
  <si>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</si>
  <si>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</si>
  <si>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</si>
  <si>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</si>
  <si>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</si>
  <si>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</si>
  <si>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</si>
  <si>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</si>
  <si>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</si>
  <si>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</si>
  <si>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</si>
  <si>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</si>
  <si>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</si>
  <si>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</si>
  <si>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</si>
  <si>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</si>
  <si>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</si>
  <si>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</si>
  <si>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</si>
  <si>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</si>
  <si>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</si>
  <si>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</si>
  <si>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</si>
  <si>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</si>
  <si>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</si>
  <si>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</si>
  <si>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</si>
  <si>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</si>
  <si>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</si>
  <si>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</si>
  <si>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</si>
  <si>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</si>
  <si>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</si>
  <si>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</si>
  <si>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</si>
  <si>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</si>
  <si>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</si>
  <si>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</si>
  <si>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</si>
  <si>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</si>
  <si>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</si>
  <si>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</si>
  <si>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</si>
  <si>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</si>
  <si>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</si>
  <si>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</si>
  <si>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</si>
  <si>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</si>
  <si>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</si>
  <si>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</si>
  <si>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</si>
  <si>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</si>
  <si>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</si>
  <si>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</si>
  <si>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</si>
  <si>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</si>
  <si>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</si>
  <si>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</si>
  <si>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</si>
  <si>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</si>
  <si>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</si>
  <si>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</si>
  <si>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</si>
  <si>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</si>
  <si>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</si>
  <si>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</si>
  <si>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</si>
  <si>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</si>
  <si>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</si>
  <si>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</si>
  <si>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</si>
  <si>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</si>
  <si>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</si>
  <si>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</si>
  <si>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</si>
  <si>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</si>
  <si>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</si>
  <si>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</si>
  <si>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</si>
  <si>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</si>
  <si>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</si>
  <si>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</si>
  <si>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</si>
  <si>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</si>
  <si>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</si>
  <si>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</si>
  <si>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</si>
  <si>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</si>
  <si>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</si>
  <si>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</si>
  <si>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</si>
  <si>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</si>
  <si>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</si>
  <si>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</si>
  <si>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</si>
  <si>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</si>
  <si>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</si>
  <si>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</si>
  <si>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</si>
  <si>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</si>
  <si>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</si>
  <si>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</si>
  <si>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</si>
  <si>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</si>
  <si>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</si>
  <si>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</si>
  <si>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</si>
  <si>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</si>
  <si>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</si>
  <si>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</si>
  <si>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</si>
  <si>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</si>
  <si>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</si>
  <si>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</si>
  <si>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</si>
  <si>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</si>
  <si>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</si>
  <si>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</si>
  <si>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</si>
  <si>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</si>
  <si>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</si>
  <si>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</si>
  <si>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</si>
  <si>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</si>
  <si>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</si>
  <si>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</si>
  <si>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</si>
  <si>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</si>
  <si>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</si>
  <si>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</si>
  <si>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</si>
  <si>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</si>
  <si>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</si>
  <si>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</si>
  <si>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</si>
  <si>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</si>
  <si>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</si>
  <si>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</si>
  <si>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</si>
  <si>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</si>
  <si>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</si>
  <si>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</si>
  <si>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</si>
  <si>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</si>
  <si>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</si>
  <si>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</si>
  <si>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</si>
  <si>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</si>
  <si>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</si>
  <si>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</si>
  <si>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</si>
  <si>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</si>
  <si>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</si>
  <si>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</si>
  <si>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</si>
  <si>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</si>
  <si>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</si>
  <si>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</si>
  <si>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</si>
  <si>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</si>
  <si>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</si>
  <si>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</si>
  <si>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</si>
  <si>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</si>
  <si>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</si>
  <si>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</si>
  <si>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</si>
  <si>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</si>
  <si>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</si>
  <si>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</si>
  <si>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</si>
  <si>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</si>
  <si>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</si>
  <si>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</si>
  <si>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</si>
  <si>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</si>
  <si>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</si>
  <si>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</si>
  <si>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</si>
  <si>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</si>
  <si>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</si>
  <si>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</si>
  <si>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</si>
  <si>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</si>
  <si>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</si>
  <si>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</si>
  <si>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</si>
  <si>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</si>
  <si>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</si>
  <si>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</si>
  <si>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</si>
  <si>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</si>
  <si>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</si>
  <si>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</si>
  <si>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</si>
  <si>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</si>
  <si>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</si>
  <si>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</si>
  <si>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</si>
  <si>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</si>
  <si>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</si>
  <si>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</si>
  <si>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</si>
  <si>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</si>
  <si>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</si>
  <si>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</si>
  <si>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</si>
  <si>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</si>
  <si>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</si>
  <si>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</si>
  <si>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</si>
  <si>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</si>
  <si>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</si>
  <si>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</si>
  <si>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</si>
  <si>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</si>
  <si>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</si>
  <si>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</si>
  <si>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</si>
  <si>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</si>
  <si>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</si>
  <si>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</si>
  <si>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</si>
  <si>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</si>
  <si>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</si>
  <si>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</si>
  <si>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</si>
  <si>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</si>
  <si>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</si>
  <si>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</si>
  <si>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</si>
  <si>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</si>
  <si>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</si>
  <si>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</si>
  <si>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</si>
  <si>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</si>
  <si>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</si>
  <si>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</si>
  <si>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</si>
  <si>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</si>
  <si>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</si>
  <si>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</si>
  <si>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</si>
  <si>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</si>
  <si>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</si>
  <si>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</si>
  <si>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</si>
  <si>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</si>
  <si>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</si>
  <si>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</si>
  <si>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</si>
  <si>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</si>
  <si>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</si>
  <si>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</si>
  <si>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</si>
  <si>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</si>
  <si>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</si>
  <si>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</si>
  <si>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</si>
  <si>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</si>
  <si>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</si>
  <si>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</si>
  <si>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</si>
  <si>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</si>
  <si>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</si>
  <si>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</si>
  <si>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</si>
  <si>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</si>
  <si>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</si>
  <si>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</si>
  <si>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</si>
  <si>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</si>
  <si>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</si>
  <si>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</si>
  <si>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</si>
  <si>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</si>
  <si>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</si>
  <si>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</si>
  <si>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</si>
  <si>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</si>
  <si>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</si>
  <si>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</si>
  <si>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</si>
  <si>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</si>
  <si>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</si>
  <si>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</si>
  <si>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</si>
  <si>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</si>
  <si>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</si>
  <si>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</si>
  <si>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</si>
  <si>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</si>
  <si>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</si>
  <si>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</si>
  <si>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</si>
  <si>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</si>
  <si>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</si>
  <si>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</si>
  <si>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</si>
  <si>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</si>
  <si>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</si>
  <si>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</si>
  <si>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</si>
  <si>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</si>
  <si>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</si>
  <si>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</si>
  <si>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</si>
  <si>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</si>
  <si>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</si>
  <si>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</si>
  <si>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</si>
  <si>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</si>
  <si>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</si>
  <si>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</si>
  <si>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</si>
  <si>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</si>
  <si>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</si>
  <si>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</si>
  <si>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</si>
  <si>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</si>
  <si>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</si>
  <si>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</si>
  <si>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</si>
  <si>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</si>
  <si>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</si>
  <si>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</si>
  <si>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</si>
  <si>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</si>
  <si>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</si>
  <si>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</si>
  <si>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</si>
  <si>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</si>
  <si>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</si>
  <si>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</si>
  <si>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</si>
  <si>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</si>
  <si>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</si>
  <si>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</si>
  <si>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</si>
  <si>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</si>
  <si>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</si>
  <si>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</si>
  <si>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</si>
  <si>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</si>
  <si>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</si>
  <si>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</si>
  <si>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</si>
  <si>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</si>
  <si>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</si>
  <si>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</si>
  <si>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</si>
  <si>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</si>
  <si>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</si>
  <si>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</si>
  <si>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</si>
  <si>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</si>
  <si>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</si>
  <si>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</si>
  <si>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</si>
  <si>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</si>
  <si>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</si>
  <si>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</si>
  <si>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</si>
  <si>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</si>
  <si>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</si>
  <si>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</si>
  <si>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</si>
  <si>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</si>
  <si>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</si>
  <si>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</si>
  <si>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</si>
  <si>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</si>
  <si>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</si>
  <si>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</si>
  <si>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</si>
  <si>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</si>
  <si>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</si>
  <si>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</si>
  <si>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</si>
  <si>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</si>
  <si>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</si>
  <si>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</si>
  <si>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</si>
  <si>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</si>
  <si>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</si>
  <si>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</si>
  <si>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</si>
  <si>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</si>
  <si>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</si>
  <si>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</si>
  <si>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</si>
  <si>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</si>
  <si>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</si>
  <si>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</si>
  <si>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</si>
  <si>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</si>
  <si>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</si>
  <si>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</si>
  <si>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</si>
  <si>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</si>
  <si>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</si>
  <si>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</si>
  <si>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</si>
  <si>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</si>
  <si>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</si>
  <si>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</si>
  <si>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</si>
  <si>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</si>
  <si>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</si>
  <si>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</si>
  <si>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</si>
  <si>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</si>
  <si>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</si>
  <si>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</si>
  <si>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</si>
  <si>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</si>
  <si>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</si>
  <si>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</si>
  <si>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</si>
  <si>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</si>
  <si>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</si>
  <si>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</si>
  <si>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</si>
  <si>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</si>
  <si>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</si>
  <si>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</si>
  <si>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</si>
  <si>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</si>
  <si>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</si>
  <si>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</si>
  <si>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</si>
  <si>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</si>
  <si>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</si>
  <si>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</si>
  <si>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</si>
  <si>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</si>
  <si>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</si>
  <si>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</si>
  <si>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</si>
  <si>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</si>
  <si>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</si>
  <si>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</si>
  <si>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</si>
  <si>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</si>
  <si>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</si>
  <si>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</si>
  <si>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</si>
  <si>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</si>
  <si>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</si>
  <si>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</si>
  <si>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</si>
  <si>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</si>
  <si>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</si>
  <si>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</si>
  <si>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</si>
  <si>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</si>
  <si>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</si>
  <si>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</si>
  <si>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</si>
  <si>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</si>
  <si>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</si>
  <si>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</si>
  <si>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</si>
  <si>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</si>
  <si>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</si>
  <si>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</si>
  <si>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</si>
  <si>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</si>
  <si>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</si>
  <si>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</si>
  <si>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</si>
  <si>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</si>
  <si>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</si>
  <si>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</si>
  <si>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</si>
  <si>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</si>
  <si>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</si>
  <si>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</si>
  <si>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</si>
  <si>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</si>
  <si>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</si>
  <si>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</si>
  <si>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</si>
  <si>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</si>
  <si>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</si>
  <si>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</si>
  <si>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</si>
  <si>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</si>
  <si>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</si>
  <si>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</si>
  <si>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</si>
  <si>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</si>
  <si>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</si>
  <si>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</si>
  <si>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</si>
  <si>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</si>
  <si>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</si>
  <si>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</si>
  <si>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</si>
  <si>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</si>
  <si>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</si>
  <si>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</si>
  <si>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</si>
  <si>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</si>
  <si>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</si>
  <si>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</si>
  <si>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</si>
  <si>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</si>
  <si>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</si>
  <si>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</si>
  <si>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</si>
  <si>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</si>
  <si>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</si>
  <si>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</si>
  <si>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</si>
  <si>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</si>
  <si>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</si>
  <si>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</si>
  <si>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</si>
  <si>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</si>
  <si>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</si>
  <si>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</si>
  <si>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</si>
  <si>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</si>
  <si>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</si>
  <si>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</si>
  <si>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</si>
  <si>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</si>
  <si>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</si>
  <si>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</si>
  <si>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</si>
  <si>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</si>
  <si>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</si>
  <si>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</si>
  <si>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</si>
  <si>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</si>
  <si>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</si>
  <si>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</si>
  <si>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</si>
  <si>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</si>
  <si>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</si>
  <si>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</si>
  <si>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</si>
  <si>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</si>
  <si>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</si>
  <si>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</si>
  <si>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</si>
  <si>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</si>
  <si>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</si>
  <si>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</si>
  <si>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</si>
  <si>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</si>
  <si>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</si>
  <si>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</si>
  <si>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</si>
  <si>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</si>
  <si>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</si>
  <si>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</si>
  <si>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</si>
  <si>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</si>
  <si>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</si>
  <si>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</si>
  <si>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</si>
  <si>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</si>
  <si>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</si>
  <si>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</si>
  <si>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</si>
  <si>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</si>
  <si>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</si>
  <si>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</si>
  <si>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</si>
  <si>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</si>
  <si>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</si>
  <si>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</si>
  <si>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</si>
  <si>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</si>
  <si>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</si>
  <si>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</si>
  <si>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</si>
  <si>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</si>
  <si>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</si>
  <si>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</si>
  <si>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</si>
  <si>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</si>
  <si>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</si>
  <si>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</si>
  <si>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</si>
  <si>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</si>
  <si>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</si>
  <si>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</si>
  <si>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</si>
  <si>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</si>
  <si>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</si>
  <si>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</si>
  <si>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</si>
  <si>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</si>
  <si>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</si>
  <si>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</si>
  <si>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</si>
  <si>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</si>
  <si>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</si>
  <si>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</si>
  <si>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</si>
  <si>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</si>
  <si>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</si>
  <si>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</si>
  <si>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</si>
  <si>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</si>
  <si>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</si>
  <si>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</si>
  <si>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</si>
  <si>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</si>
  <si>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</si>
  <si>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</si>
  <si>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</si>
  <si>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</si>
  <si>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</si>
  <si>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</si>
  <si>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</si>
  <si>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</si>
  <si>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</si>
  <si>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</si>
  <si>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</si>
  <si>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</si>
  <si>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</si>
  <si>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</si>
  <si>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</si>
  <si>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</si>
  <si>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</si>
  <si>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</si>
  <si>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</si>
  <si>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</si>
  <si>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</si>
  <si>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</si>
  <si>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</si>
  <si>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</si>
  <si>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</si>
  <si>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</si>
  <si>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</si>
  <si>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</si>
  <si>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</si>
  <si>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</si>
  <si>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</si>
  <si>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</si>
  <si>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</si>
  <si>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</si>
  <si>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</si>
  <si>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</si>
  <si>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</si>
  <si>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</si>
  <si>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</si>
  <si>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</si>
  <si>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</si>
  <si>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</si>
  <si>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</si>
  <si>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</si>
  <si>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</si>
  <si>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</si>
  <si>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</si>
  <si>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</si>
  <si>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</si>
  <si>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</si>
  <si>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</si>
  <si>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</si>
  <si>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</si>
  <si>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</si>
  <si>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</si>
  <si>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</si>
  <si>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</si>
  <si>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</si>
  <si>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</si>
  <si>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</si>
  <si>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</si>
  <si>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</si>
  <si>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</si>
  <si>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</si>
  <si>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</si>
  <si>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</si>
  <si>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</si>
  <si>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</si>
  <si>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</si>
  <si>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</si>
  <si>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</si>
  <si>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</si>
  <si>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</si>
  <si>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</si>
  <si>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</si>
  <si>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</si>
  <si>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</si>
  <si>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</si>
  <si>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</si>
  <si>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</si>
  <si>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</si>
  <si>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</si>
  <si>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</si>
  <si>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</si>
  <si>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</si>
  <si>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</si>
  <si>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</si>
  <si>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</si>
  <si>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</si>
  <si>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</si>
  <si>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</si>
  <si>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</si>
  <si>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</si>
  <si>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</si>
  <si>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</si>
  <si>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</si>
  <si>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</si>
  <si>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</si>
  <si>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</si>
  <si>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</si>
  <si>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</si>
  <si>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</si>
  <si>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</si>
  <si>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</si>
  <si>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</si>
  <si>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</si>
  <si>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</si>
  <si>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</si>
  <si>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</si>
  <si>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</si>
  <si>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</si>
  <si>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</si>
  <si>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</si>
  <si>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</si>
  <si>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</si>
  <si>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</si>
  <si>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</si>
  <si>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</si>
  <si>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</si>
  <si>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</si>
  <si>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</si>
  <si>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</si>
  <si>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</si>
  <si>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</si>
  <si>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</si>
  <si>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</si>
  <si>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</si>
  <si>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</si>
  <si>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</si>
  <si>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</si>
  <si>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</si>
  <si>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</si>
  <si>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</si>
  <si>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</si>
  <si>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</si>
  <si>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</si>
  <si>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</si>
  <si>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</si>
  <si>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</si>
  <si>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</si>
  <si>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</si>
  <si>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</si>
  <si>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</si>
  <si>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</si>
  <si>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</si>
  <si>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</si>
  <si>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</si>
  <si>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</si>
  <si>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</si>
  <si>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</si>
  <si>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</si>
  <si>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</si>
  <si>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</si>
  <si>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</si>
  <si>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</si>
  <si>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</si>
  <si>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</si>
  <si>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</si>
  <si>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</si>
  <si>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</si>
  <si>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</si>
  <si>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</si>
  <si>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</si>
  <si>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</si>
  <si>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</si>
  <si>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</si>
  <si>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</si>
  <si>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</si>
  <si>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</si>
  <si>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</si>
  <si>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</si>
  <si>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</si>
  <si>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</si>
  <si>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</si>
  <si>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</si>
  <si>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</si>
  <si>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</si>
  <si>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</si>
  <si>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</si>
  <si>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</si>
  <si>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</si>
  <si>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</si>
  <si>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</si>
  <si>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</si>
  <si>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</si>
  <si>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</si>
  <si>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</si>
  <si>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</si>
  <si>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</si>
  <si>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</si>
  <si>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</si>
  <si>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</si>
  <si>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</si>
  <si>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</si>
  <si>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</si>
  <si>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</si>
  <si>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</si>
  <si>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</si>
  <si>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</si>
  <si>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</si>
  <si>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</si>
  <si>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</si>
  <si>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</si>
  <si>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</si>
  <si>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</si>
  <si>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</si>
  <si>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</si>
  <si>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</si>
  <si>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</si>
  <si>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</si>
  <si>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</si>
  <si>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</si>
  <si>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</si>
  <si>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</si>
  <si>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</si>
  <si>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</si>
  <si>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</si>
  <si>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</si>
  <si>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</si>
  <si>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</si>
  <si>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</si>
  <si>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</si>
  <si>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</si>
  <si>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</si>
  <si>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</si>
  <si>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</si>
  <si>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</si>
  <si>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</si>
  <si>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</si>
  <si>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</si>
  <si>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</si>
  <si>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</si>
  <si>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</si>
  <si>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</si>
  <si>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</si>
  <si>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</si>
  <si>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</si>
  <si>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</si>
  <si>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</si>
  <si>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</si>
  <si>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</si>
  <si>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</si>
  <si>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</si>
  <si>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</si>
  <si>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</si>
  <si>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</si>
  <si>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</si>
  <si>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</si>
  <si>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</si>
  <si>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</si>
  <si>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</si>
  <si>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</si>
  <si>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</si>
  <si>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</si>
  <si>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</si>
  <si>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</si>
  <si>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</si>
  <si>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</si>
  <si>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</si>
  <si>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</si>
  <si>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</si>
  <si>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</si>
  <si>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</si>
  <si>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</si>
  <si>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</si>
  <si>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</si>
  <si>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</si>
  <si>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</si>
  <si>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</si>
  <si>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</si>
  <si>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</si>
  <si>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</si>
  <si>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</si>
  <si>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</si>
  <si>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</si>
  <si>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</si>
  <si>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</si>
  <si>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</si>
  <si>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</si>
  <si>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</si>
  <si>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</si>
  <si>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</si>
  <si>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</si>
  <si>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</si>
  <si>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</si>
  <si>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</si>
  <si>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</si>
  <si>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</si>
  <si>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</si>
  <si>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</si>
  <si>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</si>
  <si>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</si>
  <si>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</si>
  <si>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</si>
  <si>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</si>
  <si>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</si>
  <si>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</si>
  <si>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</si>
  <si>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</si>
  <si>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</si>
  <si>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</si>
  <si>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</si>
  <si>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</si>
  <si>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</si>
  <si>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</si>
  <si>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</si>
  <si>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</si>
  <si>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</si>
  <si>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</si>
  <si>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</si>
  <si>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</si>
  <si>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</si>
  <si>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</si>
  <si>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</si>
  <si>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</si>
  <si>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</si>
  <si>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</si>
  <si>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</si>
  <si>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</si>
  <si>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</si>
  <si>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</si>
  <si>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</si>
  <si>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</si>
  <si>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</si>
  <si>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</si>
  <si>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</si>
  <si>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</si>
  <si>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</si>
  <si>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</si>
  <si>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</si>
  <si>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</si>
  <si>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</si>
  <si>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</si>
  <si>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</si>
  <si>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</si>
  <si>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</si>
  <si>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</si>
  <si>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</si>
  <si>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</si>
  <si>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</si>
  <si>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</si>
  <si>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</si>
  <si>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</si>
  <si>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</si>
  <si>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</si>
  <si>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</si>
  <si>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</si>
  <si>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</si>
  <si>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</si>
  <si>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</si>
  <si>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</si>
  <si>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</si>
  <si>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</si>
  <si>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</si>
  <si>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</si>
  <si>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</si>
  <si>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</si>
  <si>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</si>
  <si>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</si>
  <si>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</si>
  <si>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</si>
  <si>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</si>
  <si>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</si>
  <si>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</si>
  <si>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</si>
  <si>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</si>
  <si>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</si>
  <si>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</si>
  <si>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</si>
  <si>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</si>
  <si>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</si>
  <si>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</si>
  <si>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</si>
  <si>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</si>
  <si>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</si>
  <si>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</si>
  <si>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</si>
  <si>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</si>
  <si>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</si>
  <si>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</si>
  <si>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</si>
  <si>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</si>
  <si>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</si>
  <si>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</si>
  <si>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</si>
  <si>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</si>
  <si>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</si>
  <si>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</si>
  <si>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</si>
  <si>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</si>
  <si>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</si>
  <si>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</si>
  <si>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</si>
  <si>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</si>
  <si>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</si>
  <si>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</si>
  <si>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</si>
  <si>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</si>
  <si>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</si>
  <si>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</si>
  <si>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</si>
  <si>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</si>
  <si>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</si>
  <si>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</si>
  <si>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</si>
  <si>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</si>
  <si>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</si>
  <si>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</si>
  <si>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</si>
  <si>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</si>
  <si>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</si>
  <si>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</si>
  <si>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</si>
  <si>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</si>
  <si>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</si>
  <si>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</si>
  <si>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</si>
  <si>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</si>
  <si>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</si>
  <si>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</si>
  <si>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</si>
  <si>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</si>
  <si>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</si>
  <si>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</si>
  <si>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</si>
  <si>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</si>
  <si>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</si>
  <si>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</si>
  <si>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</si>
  <si>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</si>
  <si>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</si>
  <si>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</si>
  <si>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</si>
  <si>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</si>
  <si>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</si>
  <si>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</si>
  <si>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</si>
  <si>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</si>
  <si>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</si>
  <si>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</si>
  <si>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</si>
  <si>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</si>
  <si>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</si>
  <si>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</si>
  <si>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</si>
  <si>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</si>
  <si>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</si>
  <si>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</si>
  <si>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</si>
  <si>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</si>
  <si>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</si>
  <si>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</si>
  <si>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</si>
  <si>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</si>
  <si>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</si>
  <si>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</si>
  <si>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</si>
  <si>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</si>
  <si>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</si>
  <si>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</si>
  <si>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</si>
  <si>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</si>
  <si>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</si>
  <si>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</si>
  <si>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</si>
  <si>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</si>
  <si>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</si>
  <si>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</si>
  <si>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</si>
  <si>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</si>
  <si>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</si>
  <si>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</si>
  <si>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</si>
  <si>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</si>
  <si>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</si>
  <si>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</si>
  <si>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</si>
  <si>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</si>
  <si>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</si>
  <si>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</si>
  <si>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</si>
  <si>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</si>
  <si>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</si>
  <si>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</si>
  <si>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</si>
  <si>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</si>
  <si>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</si>
  <si>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</si>
  <si>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</si>
  <si>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</si>
  <si>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</si>
  <si>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</si>
  <si>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</si>
  <si>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</si>
  <si>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</si>
  <si>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</si>
  <si>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</si>
  <si>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</si>
  <si>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</si>
  <si>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</si>
  <si>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</si>
  <si>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</si>
  <si>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</si>
  <si>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</si>
  <si>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</si>
  <si>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</si>
  <si>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</si>
  <si>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</si>
  <si>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</si>
  <si>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</si>
  <si>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</si>
  <si>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</si>
  <si>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</si>
  <si>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</si>
  <si>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</si>
  <si>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</si>
  <si>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</si>
  <si>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</si>
  <si>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</si>
  <si>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</si>
  <si>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</si>
  <si>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</si>
  <si>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</si>
  <si>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</si>
  <si>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</si>
  <si>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</si>
  <si>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</si>
  <si>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</si>
  <si>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</si>
  <si>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</si>
  <si>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</si>
  <si>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</si>
  <si>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</si>
  <si>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</si>
  <si>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</si>
  <si>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</si>
  <si>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</si>
  <si>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</si>
  <si>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</si>
  <si>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</si>
  <si>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</si>
  <si>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</si>
  <si>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</si>
  <si>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</si>
  <si>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</si>
  <si>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</si>
  <si>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</si>
  <si>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</si>
  <si>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</si>
  <si>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</si>
  <si>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</si>
  <si>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</si>
  <si>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</si>
  <si>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</si>
  <si>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</si>
  <si>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</si>
  <si>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</si>
  <si>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</si>
  <si>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</si>
  <si>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</si>
  <si>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</si>
  <si>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</si>
  <si>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</si>
  <si>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</si>
  <si>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</si>
  <si>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</si>
  <si>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</si>
  <si>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</si>
  <si>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</si>
  <si>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</si>
  <si>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</si>
  <si>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</si>
  <si>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</si>
  <si>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</si>
  <si>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</si>
  <si>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</si>
  <si>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</si>
  <si>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</si>
  <si>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</si>
  <si>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</si>
  <si>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</si>
  <si>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</si>
  <si>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</si>
  <si>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</si>
  <si>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</si>
  <si>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</si>
  <si>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</si>
  <si>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</si>
  <si>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</si>
  <si>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</si>
  <si>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</si>
  <si>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</si>
  <si>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</si>
  <si>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</si>
  <si>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</si>
  <si>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</si>
  <si>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</si>
  <si>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</si>
  <si>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</si>
  <si>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</si>
  <si>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</si>
  <si>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</si>
  <si>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</si>
  <si>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</si>
  <si>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</si>
  <si>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</si>
  <si>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</si>
  <si>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</si>
  <si>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</si>
  <si>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</si>
  <si>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</si>
  <si>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</si>
  <si>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</si>
  <si>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</si>
  <si>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</si>
  <si>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</si>
  <si>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</si>
  <si>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</si>
  <si>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</si>
  <si>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</si>
  <si>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</si>
  <si>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</si>
  <si>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</si>
  <si>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</si>
  <si>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</si>
  <si>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</si>
  <si>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</si>
  <si>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</si>
  <si>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</si>
  <si>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</si>
  <si>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</si>
  <si>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</si>
  <si>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</si>
  <si>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</si>
  <si>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</si>
  <si>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</si>
  <si>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</si>
  <si>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</si>
  <si>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</si>
  <si>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</si>
  <si>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</si>
  <si>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</si>
  <si>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</si>
  <si>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</si>
  <si>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</si>
  <si>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</si>
  <si>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</si>
  <si>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</si>
  <si>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</si>
  <si>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</si>
  <si>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</si>
  <si>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</si>
  <si>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</si>
  <si>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</si>
  <si>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</si>
  <si>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</si>
  <si>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</si>
  <si>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</si>
  <si>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</si>
  <si>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</si>
  <si>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</si>
  <si>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</si>
  <si>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</si>
  <si>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</si>
  <si>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</si>
  <si>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</si>
  <si>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</si>
  <si>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</si>
  <si>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</si>
  <si>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</si>
  <si>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</si>
  <si>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</si>
  <si>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</si>
  <si>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</si>
  <si>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</si>
  <si>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</si>
  <si>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</si>
  <si>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</si>
  <si>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</si>
  <si>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</si>
  <si>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</si>
  <si>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</si>
  <si>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</si>
  <si>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</si>
  <si>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</si>
  <si>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</si>
  <si>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</si>
  <si>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</si>
  <si>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</si>
  <si>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</si>
  <si>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</si>
  <si>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</si>
  <si>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</si>
  <si>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</si>
  <si>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</si>
  <si>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</si>
  <si>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</si>
  <si>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</si>
  <si>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</si>
  <si>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</si>
  <si>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</si>
  <si>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</si>
  <si>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</si>
  <si>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</si>
  <si>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</si>
  <si>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</si>
  <si>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</si>
  <si>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</si>
  <si>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</si>
  <si>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</si>
  <si>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</si>
  <si>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</si>
  <si>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</si>
  <si>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</si>
  <si>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</si>
  <si>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</si>
  <si>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</si>
  <si>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</si>
  <si>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</si>
  <si>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</si>
  <si>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</si>
  <si>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</si>
  <si>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</si>
  <si>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</si>
  <si>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</si>
  <si>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</si>
  <si>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</si>
  <si>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</si>
  <si>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</si>
  <si>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</si>
  <si>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</si>
  <si>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</si>
  <si>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</si>
  <si>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</si>
  <si>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</si>
  <si>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</si>
  <si>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</si>
  <si>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</si>
  <si>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</si>
  <si>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</si>
  <si>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</si>
  <si>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</si>
  <si>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</si>
  <si>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</si>
  <si>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</si>
  <si>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</si>
  <si>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</si>
  <si>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</si>
  <si>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</si>
  <si>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</si>
  <si>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</si>
  <si>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</si>
  <si>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</si>
  <si>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</si>
  <si>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</si>
  <si>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</si>
  <si>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</si>
  <si>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</si>
  <si>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</si>
  <si>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</si>
  <si>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</si>
  <si>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</si>
  <si>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</si>
  <si>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</si>
  <si>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</si>
  <si>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</si>
  <si>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</si>
  <si>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</si>
  <si>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</si>
  <si>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</si>
  <si>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</si>
  <si>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</si>
  <si>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</si>
  <si>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</si>
  <si>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</si>
  <si>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</si>
  <si>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</si>
  <si>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</si>
  <si>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</si>
  <si>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</si>
  <si>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</si>
  <si>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</si>
  <si>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</si>
  <si>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</si>
  <si>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</si>
  <si>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</si>
  <si>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</si>
  <si>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</si>
  <si>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</si>
  <si>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</si>
  <si>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</si>
  <si>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</si>
  <si>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</si>
  <si>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</si>
  <si>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</si>
  <si>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</si>
  <si>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</si>
  <si>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</si>
  <si>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</si>
  <si>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</si>
  <si>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</si>
  <si>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</si>
  <si>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</si>
  <si>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</si>
  <si>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</si>
  <si>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</si>
  <si>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</si>
  <si>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</si>
  <si>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</si>
  <si>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</si>
  <si>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</si>
  <si>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</si>
  <si>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</si>
  <si>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</si>
  <si>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</si>
  <si>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</si>
  <si>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</si>
  <si>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</si>
  <si>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</si>
  <si>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</si>
  <si>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</si>
  <si>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</si>
  <si>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</si>
  <si>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</si>
  <si>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</si>
  <si>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</si>
  <si>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</si>
  <si>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</si>
  <si>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</si>
  <si>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</si>
  <si>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</si>
  <si>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</si>
  <si>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</si>
  <si>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</si>
  <si>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</si>
  <si>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</si>
  <si>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</si>
  <si>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</si>
  <si>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</si>
  <si>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</si>
  <si>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</si>
  <si>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</si>
  <si>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</si>
  <si>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</si>
  <si>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</si>
  <si>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</si>
  <si>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</si>
  <si>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</si>
  <si>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</si>
  <si>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</si>
  <si>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</si>
  <si>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</si>
  <si>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</si>
  <si>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</si>
  <si>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</si>
  <si>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</si>
  <si>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</si>
  <si>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</si>
  <si>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</si>
  <si>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</si>
  <si>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</si>
  <si>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</si>
  <si>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</si>
  <si>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</si>
  <si>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</si>
  <si>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</si>
  <si>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</si>
  <si>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</si>
  <si>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</si>
  <si>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</si>
  <si>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</si>
  <si>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</si>
  <si>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</si>
  <si>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</si>
  <si>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</si>
  <si>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</si>
  <si>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</si>
  <si>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</si>
  <si>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</si>
  <si>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</si>
  <si>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</si>
  <si>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</si>
  <si>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</si>
  <si>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</si>
  <si>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</si>
  <si>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</si>
  <si>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</si>
  <si>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</si>
  <si>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</si>
  <si>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</si>
  <si>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</si>
  <si>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</si>
  <si>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</si>
  <si>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</si>
  <si>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</si>
  <si>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</si>
  <si>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</si>
  <si>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</si>
  <si>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</si>
  <si>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</si>
  <si>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</si>
  <si>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</si>
  <si>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</si>
  <si>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</si>
  <si>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</si>
  <si>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</si>
  <si>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</si>
  <si>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</si>
  <si>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</si>
  <si>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</si>
  <si>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</si>
  <si>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</si>
  <si>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</si>
  <si>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</si>
  <si>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</si>
  <si>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</si>
  <si>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</si>
  <si>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</si>
  <si>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</si>
  <si>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</si>
  <si>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</si>
  <si>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</si>
  <si>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</si>
  <si>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</si>
  <si>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</si>
  <si>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</si>
  <si>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</si>
  <si>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</si>
  <si>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</si>
  <si>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</si>
  <si>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</si>
  <si>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</si>
  <si>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</si>
  <si>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</si>
  <si>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</si>
  <si>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</si>
  <si>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</si>
  <si>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</si>
  <si>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</si>
  <si>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</si>
  <si>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</si>
  <si>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</si>
  <si>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</si>
  <si>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</si>
  <si>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</si>
  <si>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</si>
  <si>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</si>
  <si>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</si>
  <si>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</si>
  <si>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</si>
  <si>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</si>
  <si>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</si>
  <si>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</si>
  <si>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</si>
  <si>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</si>
  <si>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</si>
  <si>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</si>
  <si>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</si>
  <si>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</si>
  <si>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</si>
  <si>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</si>
  <si>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</si>
  <si>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</si>
  <si>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</si>
  <si>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</si>
  <si>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</si>
  <si>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</si>
  <si>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</si>
  <si>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</si>
  <si>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</si>
  <si>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</si>
  <si>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</si>
  <si>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</si>
  <si>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</si>
  <si>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</si>
  <si>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</si>
  <si>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</si>
  <si>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</si>
  <si>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</si>
  <si>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</si>
  <si>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</si>
  <si>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</si>
  <si>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</si>
  <si>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</si>
  <si>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</si>
  <si>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</si>
  <si>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</si>
  <si>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</si>
  <si>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</si>
  <si>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</si>
  <si>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</si>
  <si>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</si>
  <si>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</si>
  <si>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</si>
  <si>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</si>
  <si>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</si>
  <si>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</si>
  <si>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</si>
  <si>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</si>
  <si>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</si>
  <si>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</si>
  <si>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</si>
  <si>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</si>
  <si>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</si>
  <si>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</si>
  <si>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</si>
  <si>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</si>
  <si>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</si>
  <si>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</si>
  <si>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</si>
  <si>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</si>
  <si>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</si>
  <si>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</si>
  <si>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</si>
  <si>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</si>
  <si>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</si>
  <si>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</si>
  <si>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</si>
  <si>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</si>
  <si>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</si>
  <si>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</si>
  <si>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</si>
  <si>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</si>
  <si>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</si>
  <si>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</si>
  <si>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</si>
  <si>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</si>
  <si>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</si>
  <si>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</si>
  <si>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</si>
  <si>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</si>
  <si>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</si>
  <si>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</si>
  <si>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</si>
  <si>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</si>
  <si>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</si>
  <si>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</si>
  <si>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</si>
  <si>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</si>
  <si>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</si>
  <si>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</si>
  <si>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</si>
  <si>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</si>
  <si>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</si>
  <si>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</si>
  <si>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</si>
  <si>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</si>
  <si>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</si>
  <si>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</si>
  <si>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</si>
  <si>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</si>
  <si>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</si>
  <si>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</si>
  <si>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</si>
  <si>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</si>
  <si>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</si>
  <si>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</si>
  <si>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</si>
  <si>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</si>
  <si>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</si>
  <si>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</si>
  <si>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</si>
  <si>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</si>
  <si>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</si>
  <si>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</si>
  <si>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</si>
  <si>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</si>
  <si>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</si>
  <si>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</si>
  <si>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</si>
  <si>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</si>
  <si>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</si>
  <si>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</si>
  <si>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</si>
  <si>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</si>
  <si>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</si>
  <si>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</si>
  <si>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</si>
  <si>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</si>
  <si>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</si>
  <si>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</si>
  <si>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</si>
  <si>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</si>
  <si>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</si>
  <si>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</si>
  <si>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</si>
  <si>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</si>
  <si>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</si>
  <si>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</si>
  <si>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</si>
  <si>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</si>
  <si>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</si>
  <si>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</si>
  <si>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</si>
  <si>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</si>
  <si>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</si>
  <si>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</si>
  <si>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</si>
  <si>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</si>
  <si>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</si>
  <si>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</si>
  <si>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</si>
  <si>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</si>
  <si>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</si>
  <si>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</si>
  <si>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</si>
  <si>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</si>
  <si>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</si>
  <si>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</si>
  <si>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</si>
  <si>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</si>
  <si>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</si>
  <si>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</si>
  <si>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</si>
  <si>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</si>
  <si>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</si>
  <si>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</si>
  <si>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</si>
  <si>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</si>
  <si>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</si>
  <si>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</si>
  <si>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</si>
  <si>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</si>
  <si>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</si>
  <si>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</si>
  <si>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</si>
  <si>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</si>
  <si>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</si>
  <si>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</si>
  <si>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</si>
  <si>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</si>
  <si>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</si>
  <si>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</si>
  <si>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</si>
  <si>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</si>
  <si>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</si>
  <si>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</si>
  <si>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</si>
  <si>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</si>
  <si>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</si>
  <si>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</si>
  <si>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</si>
  <si>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</si>
  <si>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</si>
  <si>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</si>
  <si>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</si>
  <si>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</si>
  <si>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</si>
  <si>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</si>
  <si>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</si>
  <si>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</si>
  <si>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</si>
  <si>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</si>
  <si>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</si>
  <si>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</si>
  <si>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</si>
  <si>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</si>
  <si>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</si>
  <si>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</si>
  <si>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</si>
  <si>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</si>
  <si>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</si>
  <si>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</si>
  <si>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</si>
  <si>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</si>
  <si>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</si>
  <si>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</si>
  <si>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</si>
  <si>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</si>
  <si>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</si>
  <si>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</si>
  <si>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</si>
  <si>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</si>
  <si>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</si>
  <si>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</si>
  <si>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</si>
  <si>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</si>
  <si>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</si>
  <si>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</si>
  <si>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</si>
  <si>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</si>
  <si>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</si>
  <si>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</si>
  <si>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</si>
  <si>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</si>
  <si>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</si>
  <si>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</si>
  <si>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</si>
  <si>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</si>
  <si>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</si>
  <si>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</si>
  <si>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</si>
  <si>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</si>
  <si>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</si>
  <si>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</si>
  <si>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</si>
  <si>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</si>
  <si>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</si>
  <si>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</si>
  <si>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</si>
  <si>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</si>
  <si>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</si>
  <si>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</si>
  <si>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</si>
  <si>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</si>
  <si>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</si>
  <si>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</si>
  <si>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</si>
  <si>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</si>
  <si>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</si>
  <si>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</si>
  <si>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</si>
  <si>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</si>
  <si>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</si>
  <si>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</si>
  <si>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</si>
  <si>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</si>
  <si>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</si>
  <si>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</si>
  <si>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</si>
  <si>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</si>
  <si>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</si>
  <si>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</si>
  <si>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</si>
  <si>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</si>
  <si>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</si>
  <si>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</si>
  <si>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</si>
  <si>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</si>
  <si>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</si>
  <si>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</si>
  <si>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</si>
  <si>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</si>
  <si>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</si>
  <si>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</si>
  <si>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</si>
  <si>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</si>
  <si>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</si>
  <si>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</si>
  <si>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</si>
  <si>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</si>
  <si>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</si>
  <si>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</si>
  <si>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</si>
  <si>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</si>
  <si>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</si>
  <si>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</si>
  <si>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</si>
  <si>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</si>
  <si>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</si>
  <si>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</si>
  <si>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</si>
  <si>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</si>
  <si>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</si>
  <si>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</si>
  <si>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</si>
  <si>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</si>
  <si>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</si>
  <si>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</si>
  <si>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</si>
  <si>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</si>
  <si>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</si>
  <si>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</si>
  <si>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</si>
  <si>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</si>
  <si>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</si>
  <si>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</si>
  <si>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</si>
  <si>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</si>
  <si>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</si>
  <si>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</si>
  <si>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</si>
  <si>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</si>
  <si>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</si>
  <si>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</si>
  <si>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</si>
  <si>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</si>
  <si>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</si>
  <si>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</si>
  <si>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</si>
  <si>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</si>
  <si>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</si>
  <si>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</si>
  <si>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</si>
  <si>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</si>
  <si>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</si>
  <si>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</si>
  <si>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</si>
  <si>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</si>
  <si>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</si>
  <si>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</si>
  <si>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</si>
  <si>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</si>
  <si>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</si>
  <si>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</si>
  <si>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</si>
  <si>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</si>
  <si>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</si>
  <si>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</si>
  <si>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</si>
  <si>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</si>
  <si>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</si>
  <si>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</si>
  <si>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</si>
  <si>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</si>
  <si>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</si>
  <si>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</si>
  <si>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</si>
  <si>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</si>
  <si>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</si>
  <si>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</si>
  <si>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</si>
  <si>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</si>
  <si>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</si>
  <si>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</si>
  <si>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</si>
  <si>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</si>
  <si>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</si>
  <si>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</si>
  <si>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</si>
  <si>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</si>
  <si>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</si>
  <si>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</si>
  <si>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</si>
  <si>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</si>
  <si>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</si>
  <si>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</si>
  <si>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</si>
  <si>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</si>
  <si>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</si>
  <si>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</si>
  <si>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</si>
  <si>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</si>
  <si>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</si>
  <si>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</si>
  <si>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</si>
  <si>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</si>
  <si>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</si>
  <si>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</si>
  <si>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</si>
  <si>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</si>
  <si>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</si>
  <si>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</si>
  <si>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</si>
  <si>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</si>
  <si>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</si>
  <si>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</si>
  <si>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</si>
  <si>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</si>
  <si>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</si>
  <si>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</si>
  <si>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</si>
  <si>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</si>
  <si>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</si>
  <si>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</si>
  <si>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</si>
  <si>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</si>
  <si>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</si>
  <si>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</si>
  <si>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</si>
  <si>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</si>
  <si>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</si>
  <si>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</si>
  <si>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</si>
  <si>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</si>
  <si>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</si>
  <si>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</si>
  <si>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</si>
  <si>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</si>
  <si>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</si>
  <si>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</si>
  <si>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</si>
  <si>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</si>
  <si>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</si>
  <si>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</si>
  <si>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</si>
  <si>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</si>
  <si>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</si>
  <si>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</si>
  <si>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</si>
  <si>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</si>
  <si>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</si>
  <si>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</si>
  <si>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</si>
  <si>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</si>
  <si>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</si>
  <si>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</si>
  <si>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</si>
  <si>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</si>
  <si>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</si>
  <si>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</si>
  <si>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</si>
  <si>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</si>
  <si>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</si>
  <si>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</si>
  <si>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</si>
  <si>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</si>
  <si>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</si>
  <si>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</si>
  <si>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</si>
  <si>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</si>
  <si>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</si>
  <si>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</si>
  <si>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</si>
  <si>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</si>
  <si>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</si>
  <si>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</si>
  <si>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</si>
  <si>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</si>
  <si>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</si>
  <si>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</si>
  <si>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</si>
  <si>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</si>
  <si>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</si>
  <si>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</si>
  <si>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</si>
  <si>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</si>
  <si>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</si>
  <si>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</si>
  <si>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</si>
  <si>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</si>
  <si>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</si>
  <si>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</si>
  <si>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</si>
  <si>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</si>
  <si>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</si>
  <si>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</si>
  <si>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</si>
  <si>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</si>
  <si>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</si>
  <si>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</si>
  <si>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</si>
  <si>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</si>
  <si>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</si>
  <si>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</si>
  <si>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</si>
  <si>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</si>
  <si>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</si>
  <si>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</si>
  <si>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</si>
  <si>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</si>
  <si>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</si>
  <si>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</si>
  <si>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</si>
  <si>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</si>
  <si>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</si>
  <si>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</si>
  <si>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</si>
  <si>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</si>
  <si>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</si>
  <si>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</si>
  <si>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</si>
  <si>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</si>
  <si>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</si>
  <si>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</si>
  <si>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</si>
  <si>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</si>
  <si>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</si>
  <si>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</si>
  <si>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</si>
  <si>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</si>
  <si>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</si>
  <si>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</si>
  <si>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</si>
  <si>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</si>
  <si>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</si>
  <si>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</si>
  <si>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</si>
  <si>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</si>
  <si>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</si>
  <si>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</si>
  <si>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</si>
  <si>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</si>
  <si>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</si>
  <si>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</si>
  <si>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</si>
  <si>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</si>
  <si>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</si>
  <si>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</si>
  <si>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</si>
  <si>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</si>
  <si>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</si>
  <si>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</si>
  <si>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</si>
  <si>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</si>
  <si>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</si>
  <si>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</si>
  <si>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</si>
  <si>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</si>
  <si>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</si>
  <si>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</si>
  <si>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</si>
  <si>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</si>
  <si>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</si>
  <si>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</si>
  <si>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</si>
  <si>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</si>
  <si>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</si>
  <si>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</si>
  <si>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</si>
  <si>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</si>
  <si>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</si>
  <si>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</si>
  <si>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</si>
  <si>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</si>
  <si>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</si>
  <si>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</si>
  <si>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</si>
  <si>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</si>
  <si>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</si>
  <si>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</si>
  <si>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</si>
  <si>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</si>
  <si>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</si>
  <si>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</si>
  <si>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</si>
  <si>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</si>
  <si>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</si>
  <si>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</si>
  <si>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</si>
  <si>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</si>
  <si>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</si>
  <si>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</si>
  <si>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</si>
  <si>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</si>
  <si>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</si>
  <si>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</si>
  <si>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</si>
  <si>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</si>
  <si>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</si>
  <si>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</si>
  <si>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</si>
  <si>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</si>
  <si>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</si>
  <si>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</si>
  <si>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</si>
  <si>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</si>
  <si>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</si>
  <si>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</si>
  <si>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</si>
  <si>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</si>
  <si>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</si>
  <si>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</si>
  <si>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</si>
  <si>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</si>
  <si>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</si>
  <si>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</si>
  <si>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</si>
  <si>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</si>
  <si>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</si>
  <si>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</si>
  <si>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</si>
  <si>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</si>
  <si>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</si>
  <si>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</si>
  <si>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</si>
  <si>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</si>
  <si>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</si>
  <si>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</si>
  <si>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</si>
  <si>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</si>
  <si>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</si>
  <si>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</si>
  <si>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</si>
  <si>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</si>
  <si>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</si>
  <si>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</si>
  <si>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</si>
  <si>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</si>
  <si>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</si>
  <si>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</si>
  <si>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</si>
  <si>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</si>
  <si>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</si>
  <si>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</si>
  <si>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</si>
  <si>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</si>
  <si>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</si>
  <si>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</si>
  <si>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</si>
  <si>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</si>
  <si>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</si>
  <si>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</si>
  <si>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</si>
  <si>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</si>
  <si>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</si>
  <si>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</si>
  <si>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</si>
  <si>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</si>
  <si>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</si>
  <si>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</si>
  <si>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</si>
  <si>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</si>
  <si>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</si>
  <si>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</si>
  <si>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</si>
  <si>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</si>
  <si>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</si>
  <si>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</si>
  <si>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</si>
  <si>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</si>
  <si>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</si>
  <si>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</si>
  <si>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</si>
  <si>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</si>
  <si>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</si>
  <si>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</si>
  <si>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</si>
  <si>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</si>
  <si>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</si>
  <si>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</si>
  <si>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</si>
  <si>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</si>
  <si>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</si>
  <si>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</si>
  <si>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</si>
  <si>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</si>
  <si>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</si>
  <si>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</si>
  <si>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</si>
  <si>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</si>
  <si>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</si>
  <si>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</si>
  <si>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</si>
  <si>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</si>
  <si>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</si>
  <si>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</si>
  <si>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</si>
  <si>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</si>
  <si>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</si>
  <si>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</si>
  <si>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</si>
  <si>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</si>
  <si>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</si>
  <si>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</si>
  <si>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</si>
  <si>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</si>
  <si>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</si>
  <si>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</si>
  <si>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</si>
  <si>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</si>
  <si>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</si>
  <si>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</si>
  <si>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</si>
  <si>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</si>
  <si>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</si>
  <si>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</si>
  <si>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</si>
  <si>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</si>
  <si>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</si>
  <si>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</si>
  <si>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</si>
  <si>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</si>
  <si>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</si>
  <si>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</si>
  <si>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</si>
  <si>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</si>
  <si>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</si>
  <si>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</si>
  <si>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</si>
  <si>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</si>
  <si>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</si>
  <si>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</si>
  <si>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</si>
  <si>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</si>
  <si>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</si>
  <si>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</si>
  <si>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</si>
  <si>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</si>
  <si>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</si>
  <si>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</si>
  <si>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</si>
  <si>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</si>
  <si>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</si>
  <si>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</si>
  <si>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</si>
  <si>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</si>
  <si>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</si>
  <si>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</si>
  <si>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</si>
  <si>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</si>
  <si>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</si>
  <si>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</si>
  <si>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</si>
  <si>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</si>
  <si>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</si>
  <si>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</si>
  <si>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</si>
  <si>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</si>
  <si>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</si>
  <si>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</si>
  <si>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</si>
  <si>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</si>
  <si>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</si>
  <si>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</si>
  <si>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</si>
  <si>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</si>
  <si>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</si>
  <si>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</si>
  <si>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</si>
  <si>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</si>
  <si>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</si>
  <si>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</si>
  <si>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</si>
  <si>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</si>
  <si>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</si>
  <si>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</si>
  <si>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</si>
  <si>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</si>
  <si>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</si>
  <si>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</si>
  <si>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</si>
  <si>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</si>
  <si>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</si>
  <si>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</si>
  <si>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</si>
  <si>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</si>
  <si>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</si>
  <si>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</si>
  <si>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</si>
  <si>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</si>
  <si>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</si>
  <si>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</si>
  <si>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</si>
  <si>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</si>
  <si>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</si>
  <si>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</si>
  <si>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</si>
  <si>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</si>
  <si>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</si>
  <si>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</si>
  <si>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</si>
  <si>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</si>
  <si>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</si>
  <si>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</si>
  <si>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</si>
  <si>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</si>
  <si>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</si>
  <si>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</si>
  <si>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</si>
  <si>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</si>
  <si>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</si>
  <si>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</si>
  <si>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</si>
  <si>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</si>
  <si>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</si>
  <si>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</si>
  <si>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</si>
  <si>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</si>
  <si>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</si>
  <si>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</si>
  <si>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</si>
  <si>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</si>
  <si>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</si>
  <si>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</si>
  <si>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</si>
  <si>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</si>
  <si>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</si>
  <si>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</si>
  <si>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</si>
  <si>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</si>
  <si>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</si>
  <si>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</si>
  <si>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</si>
  <si>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</si>
  <si>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</si>
  <si>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</si>
  <si>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</si>
  <si>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</si>
  <si>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</si>
  <si>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</si>
  <si>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</si>
  <si>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</si>
  <si>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</si>
  <si>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</si>
  <si>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</si>
  <si>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</si>
  <si>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</si>
  <si>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</si>
  <si>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</si>
  <si>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</si>
  <si>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</si>
  <si>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</si>
  <si>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</si>
  <si>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</si>
  <si>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</si>
  <si>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</si>
  <si>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</si>
  <si>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</si>
  <si>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</si>
  <si>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</si>
  <si>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</si>
  <si>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</si>
  <si>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</si>
  <si>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</si>
  <si>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</si>
  <si>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</si>
  <si>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</si>
  <si>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</si>
  <si>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</si>
  <si>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</si>
  <si>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</si>
  <si>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</si>
  <si>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</si>
  <si>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</si>
  <si>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</si>
  <si>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</si>
  <si>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</si>
  <si>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</si>
  <si>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</si>
  <si>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</si>
  <si>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</si>
  <si>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</si>
  <si>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</si>
  <si>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</si>
  <si>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</si>
  <si>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</si>
  <si>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</si>
  <si>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</si>
  <si>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</si>
  <si>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</si>
  <si>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</si>
  <si>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</si>
  <si>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</si>
  <si>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</si>
  <si>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</si>
  <si>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</si>
  <si>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</si>
  <si>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</si>
  <si>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</si>
  <si>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</si>
  <si>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</si>
  <si>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</si>
  <si>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</si>
  <si>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</si>
  <si>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</si>
  <si>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</si>
  <si>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</si>
  <si>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</si>
  <si>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</si>
  <si>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</si>
  <si>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</si>
  <si>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</si>
  <si>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</si>
  <si>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</si>
  <si>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</si>
  <si>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</si>
  <si>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</si>
  <si>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</si>
  <si>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</si>
  <si>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</si>
  <si>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</si>
  <si>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</si>
  <si>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</si>
  <si>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</si>
  <si>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</si>
  <si>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</si>
  <si>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</si>
  <si>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</si>
  <si>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</si>
  <si>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</si>
  <si>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</si>
  <si>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</si>
  <si>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</si>
  <si>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</si>
  <si>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</si>
  <si>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</si>
  <si>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</si>
  <si>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</si>
  <si>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</si>
  <si>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</si>
  <si>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</si>
  <si>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</si>
  <si>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</si>
  <si>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</si>
  <si>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</si>
  <si>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</si>
  <si>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</si>
  <si>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</si>
  <si>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</si>
  <si>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</si>
  <si>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</si>
  <si>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</si>
  <si>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</si>
  <si>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</si>
  <si>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</si>
  <si>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</si>
  <si>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</si>
  <si>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</si>
  <si>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</si>
  <si>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</si>
  <si>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</si>
  <si>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</si>
  <si>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</si>
  <si>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</si>
  <si>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</si>
  <si>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</si>
  <si>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</si>
  <si>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</si>
  <si>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</si>
  <si>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</si>
  <si>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</si>
  <si>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</si>
  <si>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</si>
  <si>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</si>
  <si>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</si>
  <si>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</si>
  <si>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</si>
  <si>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</si>
  <si>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</si>
  <si>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</si>
  <si>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</si>
  <si>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</si>
  <si>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</si>
  <si>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</si>
  <si>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</si>
  <si>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</si>
  <si>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</si>
  <si>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</si>
  <si>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</si>
  <si>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</si>
  <si>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</si>
  <si>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</si>
  <si>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</si>
  <si>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</si>
  <si>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</si>
  <si>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</si>
  <si>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</si>
  <si>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</si>
  <si>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</si>
  <si>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</si>
  <si>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</si>
  <si>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</si>
  <si>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</si>
  <si>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</si>
  <si>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</si>
  <si>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</si>
  <si>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</si>
  <si>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</si>
  <si>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</si>
  <si>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</si>
  <si>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</si>
  <si>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</si>
  <si>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</si>
  <si>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</si>
  <si>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</si>
  <si>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</si>
  <si>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</si>
  <si>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</si>
  <si>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</si>
  <si>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</si>
  <si>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</si>
  <si>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</si>
  <si>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</si>
  <si>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</si>
  <si>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</si>
  <si>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</si>
  <si>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</si>
  <si>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</si>
  <si>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</si>
  <si>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</si>
  <si>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</si>
  <si>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</si>
  <si>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</si>
  <si>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</si>
  <si>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</si>
  <si>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</si>
  <si>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</si>
  <si>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</si>
  <si>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</si>
  <si>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</si>
  <si>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</si>
  <si>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</si>
  <si>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</si>
  <si>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</si>
  <si>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</si>
  <si>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</si>
  <si>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</si>
  <si>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</si>
  <si>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</si>
  <si>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</si>
  <si>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</si>
  <si>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</si>
  <si>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</si>
  <si>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</si>
  <si>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</si>
  <si>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</si>
  <si>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</si>
  <si>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</si>
  <si>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</si>
  <si>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</si>
  <si>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</si>
  <si>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</si>
  <si>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</si>
  <si>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</si>
  <si>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</si>
  <si>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</si>
  <si>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</si>
  <si>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</si>
  <si>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</si>
  <si>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</si>
  <si>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</si>
  <si>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</si>
  <si>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</si>
  <si>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</si>
  <si>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</si>
  <si>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</si>
  <si>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</si>
  <si>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</si>
  <si>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</si>
  <si>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</si>
  <si>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</si>
  <si>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</si>
  <si>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</si>
  <si>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</si>
  <si>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</si>
  <si>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</si>
  <si>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</si>
  <si>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</si>
  <si>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</si>
  <si>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</si>
  <si>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</si>
  <si>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</si>
  <si>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</si>
  <si>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</si>
  <si>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</si>
  <si>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</si>
  <si>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</si>
  <si>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</si>
  <si>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</si>
  <si>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</si>
  <si>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</si>
  <si>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</si>
  <si>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</si>
  <si>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</si>
  <si>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</si>
  <si>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</si>
  <si>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</si>
  <si>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</si>
  <si>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</si>
  <si>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</si>
  <si>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</si>
  <si>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</si>
  <si>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</si>
  <si>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</si>
  <si>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</si>
  <si>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</si>
  <si>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</si>
  <si>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</si>
  <si>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</si>
  <si>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</si>
  <si>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</si>
  <si>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</si>
  <si>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</si>
  <si>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</si>
  <si>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</si>
  <si>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</si>
  <si>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</si>
  <si>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</si>
  <si>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</si>
  <si>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</si>
  <si>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</si>
  <si>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</si>
  <si>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</si>
  <si>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</si>
  <si>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</si>
  <si>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</si>
  <si>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</si>
  <si>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</si>
  <si>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</si>
  <si>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</si>
  <si>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</si>
  <si>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</si>
  <si>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</si>
  <si>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</si>
  <si>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</si>
  <si>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</si>
  <si>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</si>
  <si>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</si>
  <si>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</si>
  <si>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</si>
  <si>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</si>
  <si>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</si>
  <si>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</si>
  <si>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</si>
  <si>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</si>
  <si>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</si>
  <si>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</si>
  <si>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</si>
  <si>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</si>
  <si>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</si>
  <si>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</si>
  <si>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</si>
  <si>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</si>
  <si>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</si>
  <si>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</si>
  <si>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</si>
  <si>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</si>
  <si>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</si>
  <si>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</si>
  <si>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</si>
  <si>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</si>
  <si>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</si>
  <si>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</si>
  <si>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</si>
  <si>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</si>
  <si>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</si>
  <si>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</si>
  <si>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</si>
  <si>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</si>
  <si>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</si>
  <si>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</si>
  <si>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</si>
  <si>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</si>
  <si>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</si>
  <si>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</si>
  <si>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</si>
  <si>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</si>
  <si>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</si>
  <si>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</si>
  <si>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</si>
  <si>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</si>
  <si>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</si>
  <si>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</si>
  <si>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</si>
  <si>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</si>
  <si>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</si>
  <si>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</si>
  <si>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</si>
  <si>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</si>
  <si>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</si>
  <si>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</si>
  <si>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</si>
  <si>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</si>
  <si>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</si>
  <si>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</si>
  <si>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</si>
  <si>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</si>
  <si>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</si>
  <si>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</si>
  <si>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</si>
  <si>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</si>
  <si>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</si>
  <si>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</si>
  <si>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</si>
  <si>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</si>
  <si>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</si>
  <si>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</si>
  <si>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</si>
  <si>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</si>
  <si>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</si>
  <si>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</si>
  <si>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</si>
  <si>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</si>
  <si>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</si>
  <si>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</si>
  <si>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</si>
  <si>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</si>
  <si>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</si>
  <si>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</si>
  <si>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</si>
  <si>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</si>
  <si>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</si>
  <si>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</si>
  <si>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</si>
  <si>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</si>
  <si>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</si>
  <si>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</si>
  <si>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</si>
  <si>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</si>
  <si>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</si>
  <si>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</si>
  <si>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</si>
  <si>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</si>
  <si>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</si>
  <si>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</si>
  <si>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</si>
  <si>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</si>
  <si>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</si>
  <si>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</si>
  <si>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</si>
  <si>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</si>
  <si>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</si>
  <si>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</si>
  <si>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</si>
  <si>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</si>
  <si>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</si>
  <si>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</si>
  <si>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</si>
  <si>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</si>
  <si>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</si>
  <si>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</si>
  <si>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</si>
  <si>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</si>
  <si>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</si>
  <si>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</si>
  <si>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</si>
  <si>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</si>
  <si>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</si>
  <si>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</si>
  <si>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</si>
  <si>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</si>
  <si>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</si>
  <si>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</si>
  <si>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</si>
  <si>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</si>
  <si>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</si>
  <si>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</si>
  <si>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</si>
  <si>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</si>
  <si>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</si>
  <si>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</si>
  <si>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</si>
  <si>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</si>
  <si>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</si>
  <si>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</si>
  <si>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</si>
  <si>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</si>
  <si>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</si>
  <si>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</si>
  <si>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</si>
  <si>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</si>
  <si>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</si>
  <si>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</si>
  <si>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</si>
  <si>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</si>
  <si>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</si>
  <si>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</si>
  <si>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</si>
  <si>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</si>
  <si>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</si>
  <si>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</si>
  <si>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</si>
  <si>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</si>
  <si>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</si>
  <si>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</si>
  <si>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</si>
  <si>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</si>
  <si>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</si>
  <si>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</si>
  <si>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</si>
  <si>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</si>
  <si>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</si>
  <si>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</si>
  <si>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</si>
  <si>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</si>
  <si>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</si>
  <si>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</si>
  <si>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</si>
  <si>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</si>
  <si>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</si>
  <si>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</si>
  <si>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</si>
  <si>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</si>
  <si>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</si>
  <si>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</si>
  <si>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</si>
  <si>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</si>
  <si>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</si>
  <si>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</si>
  <si>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</si>
  <si>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</si>
  <si>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</si>
  <si>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</si>
  <si>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</si>
  <si>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</si>
  <si>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</si>
  <si>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</si>
  <si>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</si>
  <si>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</si>
  <si>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</si>
  <si>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</si>
  <si>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</si>
  <si>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</si>
  <si>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</si>
  <si>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</si>
  <si>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</si>
  <si>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</si>
  <si>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</si>
  <si>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</si>
  <si>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</si>
  <si>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</si>
  <si>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</si>
  <si>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</si>
  <si>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</si>
  <si>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</si>
  <si>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</si>
  <si>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</si>
  <si>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</si>
  <si>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</si>
  <si>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</si>
  <si>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</si>
  <si>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</si>
  <si>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</si>
  <si>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</si>
  <si>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</si>
  <si>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</si>
  <si>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</si>
  <si>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</si>
  <si>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</si>
  <si>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</si>
  <si>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</si>
  <si>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</si>
  <si>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</si>
  <si>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</si>
  <si>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</si>
  <si>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</si>
  <si>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</si>
  <si>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</si>
  <si>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</si>
  <si>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</si>
  <si>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</si>
  <si>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</si>
  <si>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</si>
  <si>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</si>
  <si>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</si>
  <si>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</si>
  <si>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</si>
  <si>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</si>
  <si>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</si>
  <si>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</si>
  <si>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</si>
  <si>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</si>
  <si>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</si>
  <si>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</si>
  <si>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</si>
  <si>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</si>
  <si>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</si>
  <si>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</si>
  <si>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</si>
  <si>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</si>
  <si>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</si>
  <si>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</si>
  <si>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</si>
  <si>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</si>
  <si>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</si>
  <si>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</si>
  <si>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</si>
  <si>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</si>
  <si>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</si>
  <si>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</si>
  <si>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</si>
  <si>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</si>
  <si>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</si>
  <si>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</si>
  <si>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</si>
  <si>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</si>
  <si>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</si>
  <si>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</si>
  <si>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</si>
  <si>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</si>
  <si>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</si>
  <si>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</si>
  <si>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</si>
  <si>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</si>
  <si>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</si>
  <si>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</si>
  <si>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</si>
  <si>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</si>
  <si>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</si>
  <si>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</si>
  <si>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</si>
  <si>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</si>
  <si>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</si>
  <si>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</si>
  <si>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</si>
  <si>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</si>
  <si>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</si>
  <si>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</si>
  <si>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</si>
  <si>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</si>
  <si>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</si>
  <si>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</si>
  <si>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</si>
  <si>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</si>
  <si>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</si>
  <si>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</si>
  <si>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</si>
  <si>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</si>
  <si>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</si>
  <si>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</si>
  <si>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</si>
  <si>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</si>
  <si>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</si>
  <si>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</si>
  <si>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</si>
  <si>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</si>
  <si>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</si>
  <si>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</si>
  <si>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</si>
  <si>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</si>
  <si>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</si>
  <si>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</si>
  <si>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</si>
  <si>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</si>
  <si>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</si>
  <si>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</si>
  <si>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</si>
  <si>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</si>
  <si>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</si>
  <si>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</si>
  <si>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</si>
  <si>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</si>
  <si>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</si>
  <si>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</si>
  <si>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</si>
  <si>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</si>
  <si>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</si>
  <si>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</si>
  <si>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</si>
  <si>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</si>
  <si>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</si>
  <si>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</si>
  <si>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</si>
  <si>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</si>
  <si>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</si>
  <si>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</si>
  <si>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</si>
  <si>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</si>
  <si>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</si>
  <si>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</si>
  <si>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</si>
  <si>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</si>
  <si>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</si>
  <si>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</si>
  <si>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</si>
  <si>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</si>
  <si>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</si>
  <si>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</si>
  <si>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</si>
  <si>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</si>
  <si>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</si>
  <si>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</si>
  <si>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</si>
  <si>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</si>
  <si>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</si>
  <si>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</si>
  <si>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</si>
  <si>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</si>
  <si>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</si>
  <si>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</si>
  <si>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</si>
  <si>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</si>
  <si>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</si>
  <si>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</si>
  <si>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</si>
  <si>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</si>
  <si>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</si>
  <si>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</si>
  <si>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</si>
  <si>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</si>
  <si>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</si>
  <si>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</si>
  <si>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</si>
  <si>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</si>
  <si>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</si>
  <si>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</si>
  <si>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</si>
  <si>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</si>
  <si>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</si>
  <si>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</si>
  <si>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</si>
  <si>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</si>
  <si>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</si>
  <si>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</si>
  <si>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</si>
  <si>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</si>
  <si>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</si>
  <si>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</si>
  <si>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</si>
  <si>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</si>
  <si>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</si>
  <si>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</si>
  <si>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</si>
  <si>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</si>
  <si>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</si>
  <si>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</si>
  <si>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</si>
  <si>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</si>
  <si>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</si>
  <si>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</si>
  <si>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</si>
  <si>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</si>
  <si>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</si>
  <si>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</si>
  <si>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</si>
  <si>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</si>
  <si>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</si>
  <si>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</si>
  <si>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</si>
  <si>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</si>
  <si>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</si>
  <si>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</si>
  <si>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</si>
  <si>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</si>
  <si>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</si>
  <si>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</si>
  <si>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</si>
  <si>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</si>
  <si>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</si>
  <si>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</si>
  <si>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</si>
  <si>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</si>
  <si>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</si>
  <si>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</si>
  <si>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</si>
  <si>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</si>
  <si>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</si>
  <si>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</si>
  <si>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</si>
  <si>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</si>
  <si>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</si>
  <si>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</si>
  <si>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</si>
  <si>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</si>
  <si>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</si>
  <si>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</si>
  <si>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</si>
  <si>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</si>
  <si>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</si>
  <si>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</si>
  <si>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</si>
  <si>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</si>
  <si>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</si>
  <si>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</si>
  <si>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</si>
  <si>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</si>
  <si>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</si>
  <si>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</si>
  <si>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</si>
  <si>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</si>
  <si>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</si>
  <si>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</si>
  <si>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</si>
  <si>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</si>
  <si>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</si>
  <si>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</si>
  <si>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</si>
  <si>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</si>
  <si>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</si>
  <si>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</si>
  <si>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</si>
  <si>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</si>
  <si>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</si>
  <si>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</si>
  <si>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</si>
  <si>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</si>
  <si>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</si>
  <si>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</si>
  <si>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</si>
  <si>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</si>
  <si>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</si>
  <si>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</si>
  <si>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</si>
  <si>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</si>
  <si>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</si>
  <si>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</si>
  <si>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</si>
  <si>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</si>
  <si>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</si>
  <si>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</si>
  <si>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</si>
  <si>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</si>
  <si>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</si>
  <si>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</si>
  <si>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</si>
  <si>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</si>
  <si>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</si>
  <si>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</si>
  <si>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</si>
  <si>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</si>
  <si>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</si>
  <si>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</si>
  <si>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</si>
  <si>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</si>
  <si>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</si>
  <si>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</si>
  <si>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</si>
  <si>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</si>
  <si>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</si>
  <si>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</si>
  <si>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</si>
  <si>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</si>
  <si>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</si>
  <si>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</si>
  <si>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</si>
  <si>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</si>
  <si>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</si>
  <si>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</si>
  <si>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</si>
  <si>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</si>
  <si>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</si>
  <si>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</si>
  <si>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</si>
  <si>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</si>
  <si>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</si>
  <si>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</si>
  <si>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</si>
  <si>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</si>
  <si>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</si>
  <si>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</si>
  <si>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</si>
  <si>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</si>
  <si>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</si>
  <si>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</si>
  <si>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</si>
  <si>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</si>
  <si>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</si>
  <si>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</si>
  <si>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</si>
  <si>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</si>
  <si>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</si>
  <si>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</si>
  <si>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</si>
  <si>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</si>
  <si>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</si>
  <si>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</si>
  <si>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</si>
  <si>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</si>
  <si>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</si>
  <si>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</si>
  <si>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</si>
  <si>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</si>
  <si>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</si>
  <si>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</si>
  <si>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</si>
  <si>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</si>
  <si>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</si>
  <si>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</si>
  <si>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</si>
  <si>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</si>
  <si>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</si>
  <si>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</si>
  <si>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</si>
  <si>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</si>
  <si>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</si>
  <si>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</si>
  <si>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</si>
  <si>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</si>
  <si>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</si>
  <si>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</si>
  <si>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</si>
  <si>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</si>
  <si>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</si>
  <si>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</si>
  <si>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</si>
  <si>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</si>
  <si>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</si>
  <si>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</si>
  <si>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</si>
  <si>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</si>
  <si>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</si>
  <si>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</si>
  <si>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</si>
  <si>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</si>
  <si>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</si>
  <si>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</si>
  <si>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</si>
  <si>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</si>
  <si>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</si>
  <si>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</si>
  <si>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</si>
  <si>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</si>
  <si>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</si>
  <si>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</si>
  <si>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</si>
  <si>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</si>
  <si>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</si>
  <si>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</si>
  <si>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</si>
  <si>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</si>
  <si>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</si>
  <si>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</si>
  <si>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</si>
  <si>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</si>
  <si>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</si>
  <si>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</si>
  <si>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</si>
  <si>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</si>
  <si>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</si>
  <si>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</si>
  <si>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</si>
  <si>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</si>
  <si>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</si>
  <si>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</si>
  <si>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</si>
  <si>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</si>
  <si>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</si>
  <si>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</si>
  <si>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</si>
  <si>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</si>
  <si>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</si>
  <si>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</si>
  <si>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</si>
  <si>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</si>
  <si>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</si>
  <si>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</si>
  <si>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</si>
  <si>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</si>
  <si>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</si>
  <si>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</si>
  <si>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</si>
  <si>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</si>
  <si>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</si>
  <si>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</si>
  <si>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</si>
  <si>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</si>
  <si>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</si>
  <si>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</si>
  <si>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</si>
  <si>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</si>
  <si>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</si>
  <si>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</si>
  <si>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</si>
  <si>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</si>
  <si>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</si>
  <si>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</si>
  <si>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</si>
  <si>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</si>
  <si>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</si>
  <si>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</si>
  <si>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</si>
  <si>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</si>
  <si>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</si>
  <si>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</si>
  <si>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</si>
  <si>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</si>
  <si>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</si>
  <si>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</si>
  <si>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</si>
  <si>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</si>
  <si>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</si>
  <si>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</si>
  <si>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</si>
  <si>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</si>
  <si>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</si>
  <si>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</si>
  <si>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</si>
  <si>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</si>
  <si>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</si>
  <si>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</si>
  <si>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</si>
  <si>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</si>
  <si>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</si>
  <si>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</si>
  <si>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</si>
  <si>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</si>
  <si>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</si>
  <si>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</si>
  <si>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</si>
  <si>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</si>
  <si>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</si>
  <si>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</si>
  <si>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</si>
  <si>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</si>
  <si>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</si>
  <si>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</si>
  <si>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</si>
  <si>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</si>
  <si>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</si>
  <si>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</si>
  <si>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</si>
  <si>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</si>
  <si>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</si>
  <si>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</si>
  <si>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</si>
  <si>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</si>
  <si>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</si>
  <si>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</si>
  <si>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</si>
  <si>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</si>
  <si>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</si>
  <si>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</si>
  <si>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</si>
  <si>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</si>
  <si>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</si>
  <si>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</si>
  <si>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</si>
  <si>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</si>
  <si>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</si>
  <si>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</si>
  <si>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</si>
  <si>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</si>
  <si>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</si>
  <si>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</si>
  <si>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</si>
  <si>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</si>
  <si>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</si>
  <si>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</si>
  <si>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</si>
  <si>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</si>
  <si>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</si>
  <si>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</si>
  <si>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</si>
  <si>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</si>
  <si>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</si>
  <si>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</si>
  <si>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</si>
  <si>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</si>
  <si>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</si>
  <si>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</si>
  <si>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</si>
  <si>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</si>
  <si>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</si>
  <si>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</si>
  <si>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</si>
  <si>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</si>
  <si>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</si>
  <si>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</si>
  <si>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</si>
  <si>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</si>
  <si>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</si>
  <si>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</si>
  <si>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</si>
  <si>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</si>
  <si>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</si>
  <si>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</si>
  <si>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</si>
  <si>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</si>
  <si>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</si>
  <si>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</si>
  <si>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</si>
  <si>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</si>
  <si>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</si>
  <si>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</si>
  <si>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</si>
  <si>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</si>
  <si>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</si>
  <si>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</si>
  <si>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</si>
  <si>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</si>
  <si>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</si>
  <si>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</si>
  <si>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</si>
  <si>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</si>
  <si>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</si>
  <si>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</si>
  <si>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</si>
  <si>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</si>
  <si>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</si>
  <si>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</si>
  <si>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</si>
  <si>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</si>
  <si>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</si>
  <si>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</si>
  <si>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</si>
  <si>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</si>
  <si>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</si>
  <si>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</si>
  <si>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</si>
  <si>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</si>
  <si>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</si>
  <si>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</si>
  <si>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</si>
  <si>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</si>
  <si>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</si>
  <si>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</si>
  <si>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</si>
  <si>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</si>
  <si>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</si>
  <si>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</si>
  <si>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</si>
  <si>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</si>
  <si>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</si>
  <si>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</si>
  <si>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</si>
  <si>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</si>
  <si>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</si>
  <si>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</si>
  <si>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</si>
  <si>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</si>
  <si>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</si>
  <si>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</si>
  <si>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</si>
  <si>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</si>
  <si>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</si>
  <si>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</si>
  <si>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</si>
  <si>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</si>
  <si>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</si>
  <si>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</si>
  <si>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</si>
  <si>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</si>
  <si>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</si>
  <si>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</si>
  <si>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</si>
  <si>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</si>
  <si>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</si>
  <si>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</si>
  <si>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</si>
  <si>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</si>
  <si>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</si>
  <si>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</si>
  <si>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</si>
  <si>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</si>
  <si>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</si>
  <si>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</si>
  <si>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</si>
  <si>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</si>
  <si>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</si>
  <si>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</si>
  <si>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</si>
  <si>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</si>
  <si>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</si>
  <si>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</si>
  <si>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</si>
  <si>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</si>
  <si>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</si>
  <si>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</si>
  <si>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</si>
  <si>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</si>
  <si>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</si>
  <si>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</si>
  <si>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</si>
  <si>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</si>
  <si>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</si>
  <si>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</si>
  <si>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</si>
  <si>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</si>
  <si>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</si>
  <si>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</si>
  <si>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</si>
  <si>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</si>
  <si>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</si>
  <si>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</si>
  <si>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</si>
  <si>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</si>
  <si>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</si>
  <si>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</si>
  <si>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</si>
  <si>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</si>
  <si>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</si>
  <si>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</si>
  <si>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</si>
  <si>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</si>
  <si>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</si>
  <si>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</si>
  <si>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</si>
  <si>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</si>
  <si>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</si>
  <si>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</si>
  <si>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</si>
  <si>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</si>
  <si>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</si>
  <si>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</si>
  <si>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</si>
  <si>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</si>
  <si>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</si>
  <si>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</si>
  <si>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</si>
  <si>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</si>
  <si>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</si>
  <si>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</si>
  <si>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</si>
  <si>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</si>
  <si>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</si>
  <si>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</si>
  <si>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</si>
  <si>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</si>
  <si>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</si>
  <si>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</si>
  <si>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</si>
  <si>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</si>
  <si>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</si>
  <si>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</si>
  <si>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</si>
  <si>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</si>
  <si>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</si>
  <si>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</si>
  <si>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</si>
  <si>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</si>
  <si>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</si>
  <si>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</si>
  <si>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</si>
  <si>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</si>
  <si>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</si>
  <si>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</si>
  <si>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</si>
  <si>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</si>
  <si>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</si>
  <si>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</si>
  <si>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</si>
  <si>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</si>
  <si>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</si>
  <si>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</si>
  <si>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</si>
  <si>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</si>
  <si>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</si>
  <si>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</si>
  <si>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</si>
  <si>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</si>
  <si>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</si>
  <si>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</si>
  <si>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</si>
  <si>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</si>
  <si>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</si>
  <si>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</si>
  <si>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</si>
  <si>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</si>
  <si>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</si>
  <si>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</si>
  <si>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</si>
  <si>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</si>
  <si>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</si>
  <si>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</si>
  <si>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</si>
  <si>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</si>
  <si>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</si>
  <si>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</si>
  <si>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</si>
  <si>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</si>
  <si>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</si>
  <si>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</si>
  <si>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</si>
  <si>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</si>
  <si>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</si>
  <si>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</si>
  <si>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</si>
  <si>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</si>
  <si>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</si>
  <si>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</si>
  <si>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</si>
  <si>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</si>
  <si>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</si>
  <si>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</si>
  <si>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</si>
  <si>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</si>
  <si>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</si>
  <si>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</si>
  <si>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</si>
  <si>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</si>
  <si>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</si>
  <si>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</si>
  <si>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</si>
  <si>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</si>
  <si>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</si>
  <si>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</si>
  <si>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</si>
  <si>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</si>
  <si>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</si>
  <si>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</si>
  <si>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</si>
  <si>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</si>
  <si>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</si>
  <si>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</si>
  <si>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</si>
  <si>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</si>
  <si>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</si>
  <si>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</si>
  <si>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</si>
  <si>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</si>
  <si>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</si>
  <si>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</si>
  <si>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</si>
  <si>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</si>
  <si>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</si>
  <si>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</si>
  <si>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</si>
  <si>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</si>
  <si>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</si>
  <si>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</si>
  <si>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</si>
  <si>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</si>
  <si>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</si>
  <si>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</si>
  <si>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</si>
  <si>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</si>
  <si>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</si>
  <si>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</si>
  <si>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</si>
  <si>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</si>
  <si>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</si>
  <si>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</si>
  <si>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</si>
  <si>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</si>
  <si>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</si>
  <si>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</si>
  <si>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</si>
  <si>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</si>
  <si>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</si>
  <si>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</si>
  <si>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</si>
  <si>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</si>
  <si>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</si>
  <si>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</si>
  <si>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</si>
  <si>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</si>
  <si>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</si>
  <si>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</si>
  <si>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</si>
  <si>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</si>
  <si>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</si>
  <si>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</si>
  <si>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</si>
  <si>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</si>
  <si>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</si>
  <si>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</si>
  <si>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</si>
  <si>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</si>
  <si>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</si>
  <si>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</si>
  <si>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</si>
  <si>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</si>
  <si>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</si>
  <si>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</si>
  <si>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</si>
  <si>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</si>
  <si>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</si>
  <si>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</si>
  <si>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</si>
  <si>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</si>
  <si>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</si>
  <si>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</si>
  <si>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</si>
  <si>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</si>
  <si>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</si>
  <si>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</si>
  <si>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</si>
  <si>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</si>
  <si>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</si>
  <si>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</si>
  <si>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</si>
  <si>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</si>
  <si>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</si>
  <si>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</si>
  <si>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</si>
  <si>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</si>
  <si>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</si>
  <si>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</si>
  <si>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</si>
  <si>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</si>
  <si>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</si>
  <si>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</si>
  <si>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</si>
  <si>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</si>
  <si>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</si>
  <si>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</si>
  <si>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</si>
  <si>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</si>
  <si>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</si>
  <si>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</si>
  <si>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</si>
  <si>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</si>
  <si>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</si>
  <si>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</si>
  <si>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</si>
  <si>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</si>
  <si>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</si>
  <si>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</si>
  <si>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</si>
  <si>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</si>
  <si>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</si>
  <si>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</si>
  <si>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</si>
  <si>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</si>
  <si>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</si>
  <si>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</si>
  <si>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</si>
  <si>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</si>
  <si>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</si>
  <si>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</si>
  <si>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</si>
  <si>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</si>
  <si>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</si>
  <si>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</si>
  <si>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</si>
  <si>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</si>
  <si>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</si>
  <si>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</si>
  <si>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</si>
  <si>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</si>
  <si>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</si>
  <si>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</si>
  <si>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</si>
  <si>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</si>
  <si>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</si>
  <si>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</si>
  <si>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</si>
  <si>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</si>
  <si>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</si>
  <si>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</si>
  <si>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</si>
  <si>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</si>
  <si>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</si>
  <si>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</si>
  <si>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</si>
  <si>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</si>
  <si>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</si>
  <si>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</si>
  <si>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</si>
  <si>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</si>
  <si>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</si>
  <si>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</si>
  <si>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</si>
  <si>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</si>
  <si>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</si>
  <si>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</si>
  <si>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</si>
  <si>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</si>
  <si>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</si>
  <si>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</si>
  <si>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</si>
  <si>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</si>
  <si>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</si>
  <si>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</si>
  <si>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</si>
  <si>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</si>
  <si>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</si>
  <si>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</si>
  <si>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</si>
  <si>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</si>
  <si>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</si>
  <si>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</si>
  <si>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</si>
  <si>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</si>
  <si>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</si>
  <si>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</si>
  <si>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</si>
  <si>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</si>
  <si>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</si>
  <si>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</si>
  <si>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</si>
  <si>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</si>
  <si>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</si>
  <si>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</si>
  <si>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</si>
  <si>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</si>
  <si>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</si>
  <si>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</si>
  <si>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</si>
  <si>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</si>
  <si>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</si>
  <si>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</si>
  <si>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</si>
  <si>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</si>
  <si>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</si>
  <si>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</si>
  <si>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</si>
  <si>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</si>
  <si>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</si>
  <si>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</si>
  <si>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</si>
  <si>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</si>
  <si>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</si>
  <si>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</si>
  <si>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</si>
  <si>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</si>
  <si>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</si>
  <si>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</si>
  <si>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</si>
  <si>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</si>
  <si>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</si>
  <si>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</si>
  <si>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</si>
  <si>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</si>
  <si>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</si>
  <si>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</si>
  <si>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</si>
  <si>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</si>
  <si>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</si>
  <si>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</si>
  <si>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</si>
  <si>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</si>
  <si>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</si>
  <si>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</si>
  <si>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</si>
  <si>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</si>
  <si>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</si>
  <si>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</si>
  <si>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</si>
  <si>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</si>
  <si>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</si>
  <si>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</si>
  <si>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</si>
  <si>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</si>
  <si>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</si>
  <si>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</si>
  <si>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</si>
  <si>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</si>
  <si>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</si>
  <si>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</si>
  <si>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</si>
  <si>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</si>
  <si>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</si>
  <si>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</si>
  <si>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</si>
  <si>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</si>
  <si>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</si>
  <si>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</si>
  <si>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</si>
  <si>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</si>
  <si>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</si>
  <si>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</si>
  <si>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</si>
  <si>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</si>
  <si>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</si>
  <si>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</si>
  <si>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</si>
  <si>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</si>
  <si>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</si>
  <si>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</si>
  <si>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</si>
  <si>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</si>
  <si>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</si>
  <si>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</si>
  <si>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</si>
  <si>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</si>
  <si>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</si>
  <si>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</si>
  <si>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</si>
  <si>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</si>
  <si>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</si>
  <si>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</si>
  <si>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</si>
  <si>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</si>
  <si>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</si>
  <si>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</si>
  <si>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</si>
  <si>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</si>
  <si>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</si>
  <si>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</si>
  <si>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</si>
  <si>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</si>
  <si>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</si>
  <si>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</si>
  <si>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</si>
  <si>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</si>
  <si>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</si>
  <si>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</si>
  <si>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</si>
  <si>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</si>
  <si>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</si>
  <si>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</si>
  <si>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</si>
  <si>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</si>
  <si>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</si>
  <si>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</si>
  <si>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</si>
  <si>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</si>
  <si>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</si>
  <si>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</si>
  <si>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</si>
  <si>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</si>
  <si>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</si>
  <si>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</si>
  <si>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</si>
  <si>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</si>
  <si>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</si>
  <si>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</si>
  <si>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</si>
  <si>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</si>
  <si>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</si>
  <si>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</si>
  <si>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</si>
  <si>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</si>
  <si>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</si>
  <si>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</si>
  <si>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</si>
  <si>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</si>
  <si>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</si>
  <si>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</si>
  <si>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</si>
  <si>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</si>
  <si>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</si>
  <si>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</si>
  <si>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</si>
  <si>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</si>
  <si>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</si>
  <si>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</si>
  <si>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</si>
  <si>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</si>
  <si>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</si>
  <si>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</si>
  <si>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</si>
  <si>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</si>
  <si>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</si>
  <si>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</si>
  <si>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</si>
  <si>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</si>
  <si>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</si>
  <si>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</si>
  <si>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</si>
  <si>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</si>
  <si>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</si>
  <si>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</si>
  <si>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</si>
  <si>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</si>
  <si>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</si>
  <si>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</si>
  <si>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</si>
  <si>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</si>
  <si>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</si>
  <si>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</si>
  <si>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</si>
  <si>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</si>
  <si>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</si>
  <si>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</si>
  <si>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</si>
  <si>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</si>
  <si>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</si>
  <si>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</si>
  <si>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</si>
  <si>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</si>
  <si>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</si>
  <si>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</si>
  <si>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</si>
  <si>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</si>
  <si>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</si>
  <si>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</si>
  <si>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</si>
  <si>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</si>
  <si>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</si>
  <si>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</si>
  <si>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</si>
  <si>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</si>
  <si>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</si>
  <si>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</si>
  <si>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</si>
  <si>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</si>
  <si>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</si>
  <si>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</si>
  <si>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</si>
  <si>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</si>
  <si>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</si>
  <si>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</si>
  <si>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</si>
  <si>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</si>
  <si>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</si>
  <si>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</si>
  <si>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</si>
  <si>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</si>
  <si>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</si>
  <si>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</si>
  <si>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</si>
  <si>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</si>
  <si>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</si>
  <si>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</si>
  <si>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</si>
  <si>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</si>
  <si>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</si>
  <si>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</si>
  <si>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</si>
  <si>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</si>
  <si>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</si>
  <si>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</si>
  <si>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</si>
  <si>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</si>
  <si>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</si>
  <si>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</si>
  <si>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</si>
  <si>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</si>
  <si>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</si>
  <si>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</si>
  <si>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</si>
  <si>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</si>
  <si>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</si>
  <si>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</si>
  <si>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</si>
  <si>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</si>
  <si>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</si>
  <si>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</si>
  <si>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</si>
  <si>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</si>
  <si>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</si>
  <si>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</si>
  <si>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</si>
  <si>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</si>
  <si>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</si>
  <si>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</si>
  <si>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</si>
  <si>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</si>
  <si>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</si>
  <si>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</si>
  <si>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</si>
  <si>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</si>
  <si>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</si>
  <si>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</si>
  <si>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</si>
  <si>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</si>
  <si>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</si>
  <si>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</si>
  <si>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</si>
  <si>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</si>
  <si>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</si>
  <si>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</si>
  <si>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</si>
  <si>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</si>
  <si>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</si>
  <si>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</si>
  <si>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</si>
  <si>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</si>
  <si>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</si>
  <si>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</si>
  <si>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</si>
  <si>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</si>
  <si>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</si>
  <si>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</si>
  <si>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</si>
  <si>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</si>
  <si>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</si>
  <si>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</si>
  <si>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</si>
  <si>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</si>
  <si>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</si>
  <si>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</si>
  <si>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</si>
  <si>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</si>
  <si>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</si>
  <si>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</si>
  <si>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</si>
  <si>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</si>
  <si>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</si>
  <si>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</si>
  <si>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</si>
  <si>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</si>
  <si>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</si>
  <si>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</si>
  <si>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</si>
  <si>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</si>
  <si>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</si>
  <si>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</si>
  <si>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</si>
  <si>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</si>
  <si>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</si>
  <si>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</si>
  <si>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</si>
  <si>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</si>
  <si>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</si>
  <si>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</si>
  <si>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</si>
  <si>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</si>
  <si>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</si>
  <si>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</si>
  <si>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</si>
  <si>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</si>
  <si>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</si>
  <si>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</si>
  <si>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</si>
  <si>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</si>
  <si>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</si>
  <si>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</si>
  <si>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</si>
  <si>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</si>
  <si>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</si>
  <si>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</si>
  <si>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</si>
  <si>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</si>
  <si>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</si>
  <si>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</si>
  <si>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</si>
  <si>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</si>
  <si>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</si>
  <si>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</si>
  <si>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</si>
  <si>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</si>
  <si>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</si>
  <si>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</si>
  <si>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</si>
  <si>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</si>
  <si>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</si>
  <si>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</si>
  <si>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</si>
  <si>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</si>
  <si>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</si>
  <si>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</si>
  <si>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</si>
  <si>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</si>
  <si>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</si>
  <si>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</si>
  <si>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</si>
  <si>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</si>
  <si>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</si>
  <si>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</si>
  <si>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</si>
  <si>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</si>
  <si>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</si>
  <si>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</si>
  <si>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</si>
  <si>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</si>
  <si>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</si>
  <si>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</si>
  <si>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</si>
  <si>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</si>
  <si>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</si>
  <si>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</si>
  <si>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</si>
  <si>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</si>
  <si>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</si>
  <si>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</si>
  <si>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</si>
  <si>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</si>
  <si>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</si>
  <si>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</si>
  <si>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</si>
  <si>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</si>
  <si>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</si>
  <si>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</si>
  <si>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</si>
  <si>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</si>
  <si>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</si>
  <si>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</si>
  <si>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</si>
  <si>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</si>
  <si>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</si>
  <si>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</si>
  <si>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</si>
  <si>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</si>
  <si>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</si>
  <si>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</si>
  <si>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</si>
  <si>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</si>
  <si>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</si>
  <si>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</si>
  <si>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</si>
  <si>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</si>
  <si>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</si>
  <si>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</si>
  <si>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</si>
  <si>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</si>
  <si>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</si>
  <si>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</si>
  <si>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</si>
  <si>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</si>
  <si>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</si>
  <si>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</si>
  <si>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</si>
  <si>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</si>
  <si>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</si>
  <si>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</si>
  <si>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</si>
  <si>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</si>
  <si>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</si>
  <si>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</si>
  <si>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</si>
  <si>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</si>
  <si>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</si>
  <si>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</si>
  <si>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</si>
  <si>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</si>
  <si>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</si>
  <si>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</si>
  <si>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</si>
  <si>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</si>
  <si>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</si>
  <si>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</si>
  <si>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</si>
  <si>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</si>
  <si>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</si>
  <si>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</si>
  <si>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</si>
  <si>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</si>
  <si>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</si>
  <si>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</si>
  <si>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</si>
  <si>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</si>
  <si>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</si>
  <si>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</si>
  <si>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</si>
  <si>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</si>
  <si>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</si>
  <si>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</si>
  <si>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</si>
  <si>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</si>
  <si>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</si>
  <si>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</si>
  <si>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</si>
  <si>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</si>
  <si>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</si>
  <si>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</si>
  <si>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</si>
  <si>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</si>
  <si>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</si>
  <si>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</si>
  <si>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</si>
  <si>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</si>
  <si>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</si>
  <si>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</si>
  <si>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</si>
  <si>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</si>
  <si>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</si>
  <si>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</si>
  <si>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</si>
  <si>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</si>
  <si>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</si>
  <si>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</si>
  <si>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</si>
  <si>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</si>
  <si>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</si>
  <si>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</si>
  <si>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</si>
  <si>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</si>
  <si>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</si>
  <si>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</si>
  <si>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</si>
  <si>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</si>
  <si>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</si>
  <si>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</si>
  <si>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</si>
  <si>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</si>
  <si>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</si>
  <si>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</si>
  <si>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</si>
  <si>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</si>
  <si>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</si>
  <si>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</si>
  <si>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</si>
  <si>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</si>
  <si>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</si>
  <si>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</si>
  <si>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</si>
  <si>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</si>
  <si>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</si>
  <si>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</si>
  <si>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</si>
  <si>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</si>
  <si>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</si>
  <si>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</si>
  <si>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</si>
  <si>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</si>
  <si>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</si>
  <si>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</si>
  <si>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</si>
  <si>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</si>
  <si>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</si>
  <si>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</si>
  <si>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</si>
  <si>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</si>
  <si>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</si>
  <si>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</si>
  <si>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</si>
  <si>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</si>
  <si>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</si>
  <si>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</si>
  <si>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</si>
  <si>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</si>
  <si>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</si>
  <si>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</si>
  <si>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</si>
  <si>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</si>
  <si>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</si>
  <si>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</si>
  <si>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</si>
  <si>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</si>
  <si>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</si>
  <si>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</si>
  <si>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</si>
  <si>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</si>
  <si>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</si>
  <si>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</si>
  <si>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</si>
  <si>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</si>
  <si>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</si>
  <si>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</si>
  <si>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</si>
  <si>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</si>
  <si>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</si>
  <si>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</si>
  <si>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</si>
  <si>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</si>
  <si>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</si>
  <si>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</si>
  <si>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</si>
  <si>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</si>
  <si>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</si>
  <si>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</si>
  <si>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</si>
  <si>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</si>
  <si>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</si>
  <si>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</si>
  <si>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</si>
  <si>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</si>
  <si>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</si>
  <si>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</si>
  <si>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</si>
  <si>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</si>
  <si>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</si>
  <si>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</si>
  <si>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</si>
  <si>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</si>
  <si>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</si>
  <si>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</si>
  <si>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</si>
  <si>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</si>
  <si>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</si>
  <si>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</si>
  <si>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</si>
  <si>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</si>
  <si>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</si>
  <si>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</si>
  <si>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</si>
  <si>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</si>
  <si>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</si>
  <si>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</si>
  <si>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</si>
  <si>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</si>
  <si>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</si>
  <si>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</si>
  <si>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</si>
  <si>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</si>
  <si>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</si>
  <si>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</si>
  <si>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</si>
  <si>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</si>
  <si>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</si>
  <si>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</si>
  <si>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</si>
  <si>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</si>
  <si>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</si>
  <si>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</si>
  <si>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</si>
  <si>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</si>
  <si>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</si>
  <si>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</si>
  <si>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</si>
  <si>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</si>
  <si>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</si>
  <si>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</si>
  <si>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</si>
  <si>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</si>
  <si>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</si>
  <si>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</si>
  <si>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</si>
  <si>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</si>
  <si>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</si>
  <si>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</si>
  <si>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</si>
  <si>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</si>
  <si>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</si>
  <si>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</si>
  <si>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</si>
  <si>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</si>
  <si>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</si>
  <si>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</si>
  <si>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</si>
  <si>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</si>
  <si>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</si>
  <si>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</si>
  <si>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</si>
  <si>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</si>
  <si>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</si>
  <si>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</si>
  <si>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</si>
  <si>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</si>
  <si>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</si>
  <si>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</si>
  <si>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</si>
  <si>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</si>
  <si>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</si>
  <si>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</si>
  <si>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</si>
  <si>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</si>
  <si>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</si>
  <si>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</si>
  <si>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</si>
  <si>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</si>
  <si>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</si>
  <si>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</si>
  <si>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</si>
  <si>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</si>
  <si>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</si>
  <si>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</si>
  <si>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</si>
  <si>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</si>
  <si>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</si>
  <si>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</si>
  <si>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</si>
  <si>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</si>
  <si>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</si>
  <si>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</si>
  <si>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</si>
  <si>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</si>
  <si>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</si>
  <si>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</si>
  <si>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</si>
  <si>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</si>
  <si>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</si>
  <si>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</si>
  <si>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</si>
  <si>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</si>
  <si>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</si>
  <si>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</si>
  <si>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</si>
  <si>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</si>
  <si>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</si>
  <si>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</si>
  <si>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</si>
  <si>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</si>
  <si>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</si>
  <si>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</si>
  <si>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</si>
  <si>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</si>
  <si>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</si>
  <si>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</si>
  <si>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</si>
  <si>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</si>
  <si>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</si>
  <si>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</si>
  <si>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</si>
  <si>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</si>
  <si>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</si>
  <si>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</si>
  <si>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</si>
  <si>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</si>
  <si>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</si>
  <si>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</si>
  <si>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</si>
  <si>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</si>
  <si>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</si>
  <si>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</si>
  <si>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</si>
  <si>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</si>
  <si>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</si>
  <si>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</si>
  <si>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</si>
  <si>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</si>
  <si>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</si>
  <si>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</si>
  <si>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</si>
  <si>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</si>
  <si>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</si>
  <si>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</si>
  <si>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</si>
  <si>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</si>
  <si>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</si>
  <si>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</si>
  <si>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</si>
  <si>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</si>
  <si>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</si>
  <si>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</si>
  <si>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</si>
  <si>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</si>
  <si>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</si>
  <si>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</si>
  <si>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</si>
  <si>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</si>
  <si>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</si>
  <si>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</si>
  <si>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</si>
  <si>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</si>
  <si>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</si>
  <si>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</si>
  <si>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</si>
  <si>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</si>
  <si>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</si>
  <si>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</si>
  <si>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</si>
  <si>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</si>
  <si>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</si>
  <si>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</si>
  <si>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</si>
  <si>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</si>
  <si>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</si>
  <si>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</si>
  <si>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</si>
  <si>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</si>
  <si>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</si>
  <si>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</si>
  <si>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</si>
  <si>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</si>
  <si>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</si>
  <si>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</si>
  <si>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</si>
  <si>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</si>
  <si>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</si>
  <si>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</si>
  <si>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</si>
  <si>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</si>
  <si>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</si>
  <si>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</si>
  <si>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</si>
  <si>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</si>
  <si>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</si>
  <si>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</si>
  <si>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</si>
  <si>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</si>
  <si>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</si>
  <si>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</si>
  <si>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</si>
  <si>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</si>
  <si>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</si>
  <si>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</si>
  <si>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</si>
  <si>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</si>
  <si>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</si>
  <si>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</si>
  <si>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</si>
  <si>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</si>
  <si>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</si>
  <si>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</si>
  <si>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</si>
  <si>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</si>
  <si>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</si>
  <si>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</si>
  <si>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</si>
  <si>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</si>
  <si>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</si>
  <si>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</si>
  <si>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</si>
  <si>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</si>
  <si>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</si>
  <si>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</si>
  <si>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</si>
  <si>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</si>
  <si>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</si>
  <si>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</si>
  <si>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</si>
  <si>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</si>
  <si>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</si>
  <si>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</si>
  <si>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</si>
  <si>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</si>
  <si>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</si>
  <si>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</si>
  <si>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</si>
  <si>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</si>
  <si>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</si>
  <si>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</si>
  <si>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</si>
  <si>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</si>
  <si>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</si>
  <si>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</si>
  <si>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</si>
  <si>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</si>
  <si>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</si>
  <si>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</si>
  <si>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</si>
  <si>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</si>
  <si>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</si>
  <si>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</si>
  <si>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</si>
  <si>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</si>
  <si>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</si>
  <si>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</si>
  <si>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</si>
  <si>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</si>
  <si>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</si>
  <si>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</si>
  <si>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</si>
  <si>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</si>
  <si>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</si>
  <si>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</si>
  <si>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</si>
  <si>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</si>
  <si>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</si>
  <si>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</si>
  <si>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</si>
  <si>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</si>
  <si>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</si>
  <si>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</si>
  <si>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</si>
  <si>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</si>
  <si>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</si>
  <si>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</si>
  <si>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</si>
  <si>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</si>
  <si>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</si>
  <si>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</si>
  <si>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</si>
  <si>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</si>
  <si>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</si>
  <si>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</si>
  <si>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</si>
  <si>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</si>
  <si>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</si>
  <si>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</si>
  <si>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</si>
  <si>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</si>
  <si>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</si>
  <si>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</si>
  <si>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</si>
  <si>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</si>
  <si>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</si>
  <si>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</si>
  <si>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</si>
  <si>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</si>
  <si>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</si>
  <si>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</si>
  <si>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</si>
  <si>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</si>
  <si>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</si>
  <si>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</si>
  <si>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</si>
  <si>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</si>
  <si>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</si>
  <si>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</si>
  <si>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</si>
  <si>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</si>
  <si>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</si>
  <si>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</si>
  <si>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</si>
  <si>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</si>
  <si>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</si>
  <si>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</si>
  <si>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</si>
  <si>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</si>
  <si>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</si>
  <si>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</si>
  <si>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</si>
  <si>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</si>
  <si>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</si>
  <si>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</si>
  <si>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</si>
  <si>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</si>
  <si>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</si>
  <si>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</si>
  <si>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</si>
  <si>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</si>
  <si>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</si>
  <si>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</si>
  <si>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</si>
  <si>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</si>
  <si>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</si>
  <si>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</si>
  <si>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</si>
  <si>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</si>
  <si>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</si>
  <si>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</si>
  <si>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</si>
  <si>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</si>
  <si>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</si>
  <si>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</si>
  <si>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</si>
  <si>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</si>
  <si>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</si>
  <si>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</si>
  <si>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</si>
  <si>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</si>
  <si>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</si>
  <si>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</si>
  <si>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</si>
  <si>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</si>
  <si>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</si>
  <si>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</si>
  <si>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</si>
  <si>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</si>
  <si>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</si>
  <si>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</si>
  <si>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</si>
  <si>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</si>
  <si>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</si>
  <si>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</si>
  <si>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</si>
  <si>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</si>
  <si>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</si>
  <si>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</si>
  <si>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</si>
  <si>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</si>
  <si>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</si>
  <si>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</si>
  <si>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</si>
  <si>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</si>
  <si>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</si>
  <si>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</si>
  <si>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</si>
  <si>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</si>
  <si>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</si>
  <si>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</si>
  <si>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</si>
  <si>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</si>
  <si>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</si>
  <si>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</si>
  <si>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</si>
  <si>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</si>
  <si>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</si>
  <si>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</si>
  <si>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</si>
  <si>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</si>
  <si>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</si>
  <si>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</si>
  <si>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</si>
  <si>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</si>
  <si>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</si>
  <si>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</si>
  <si>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</si>
  <si>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</si>
  <si>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</si>
  <si>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</si>
  <si>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</si>
  <si>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</si>
  <si>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</si>
  <si>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</si>
  <si>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</si>
  <si>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</si>
  <si>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</si>
  <si>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</si>
  <si>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</si>
  <si>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</si>
  <si>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</si>
  <si>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</si>
  <si>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</si>
  <si>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</si>
  <si>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</si>
  <si>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</si>
  <si>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</si>
  <si>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</si>
  <si>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</si>
  <si>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</si>
  <si>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</si>
  <si>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</si>
  <si>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</si>
  <si>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</si>
  <si>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</si>
  <si>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</si>
  <si>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</si>
  <si>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</si>
  <si>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</si>
  <si>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</si>
  <si>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</si>
  <si>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</si>
  <si>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</si>
  <si>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</si>
  <si>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</si>
  <si>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</si>
  <si>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</si>
  <si>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</si>
  <si>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</si>
  <si>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</si>
  <si>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</si>
  <si>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</si>
  <si>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</si>
  <si>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</si>
  <si>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</si>
  <si>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</si>
  <si>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</si>
  <si>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</si>
  <si>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</si>
  <si>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</si>
  <si>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</si>
  <si>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</si>
  <si>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</si>
  <si>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</si>
  <si>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</si>
  <si>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</si>
  <si>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</si>
  <si>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</si>
  <si>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</si>
  <si>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</si>
  <si>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</si>
  <si>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</si>
  <si>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</si>
  <si>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</si>
  <si>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</si>
  <si>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</si>
  <si>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</si>
  <si>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</si>
  <si>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</si>
  <si>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</si>
  <si>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</si>
  <si>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</si>
  <si>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</si>
  <si>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</si>
  <si>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</si>
  <si>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</si>
  <si>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</si>
  <si>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</si>
  <si>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</si>
  <si>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</si>
  <si>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</si>
  <si>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</si>
  <si>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</si>
  <si>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</si>
  <si>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</si>
  <si>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</si>
  <si>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</si>
  <si>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</si>
  <si>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</si>
  <si>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</si>
  <si>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</si>
  <si>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</si>
  <si>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</si>
  <si>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</si>
  <si>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</si>
  <si>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</si>
  <si>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</si>
  <si>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</si>
  <si>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</si>
  <si>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</si>
  <si>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</si>
  <si>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</si>
  <si>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</si>
  <si>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</si>
  <si>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</si>
  <si>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</si>
  <si>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</si>
  <si>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</si>
  <si>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</si>
  <si>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</si>
  <si>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</si>
  <si>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</si>
  <si>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</si>
  <si>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</si>
  <si>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</si>
  <si>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</si>
  <si>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</si>
  <si>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</si>
  <si>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</si>
  <si>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</si>
  <si>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</si>
  <si>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</si>
  <si>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</si>
  <si>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</si>
  <si>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</si>
  <si>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</si>
  <si>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</si>
  <si>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</si>
  <si>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</si>
  <si>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</si>
  <si>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</si>
  <si>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</si>
  <si>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</si>
  <si>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</si>
  <si>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</si>
  <si>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</si>
  <si>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</si>
  <si>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</si>
  <si>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</si>
  <si>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</si>
  <si>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</si>
  <si>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</si>
  <si>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</si>
  <si>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</si>
  <si>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</si>
  <si>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</si>
  <si>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</si>
  <si>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</si>
  <si>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</si>
  <si>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</si>
  <si>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</si>
  <si>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</si>
  <si>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</si>
  <si>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</si>
  <si>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</si>
  <si>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</si>
  <si>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</si>
  <si>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</si>
  <si>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</si>
  <si>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</si>
  <si>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</si>
  <si>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</si>
  <si>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</si>
  <si>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</si>
  <si>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</si>
  <si>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</si>
  <si>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</si>
  <si>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</si>
  <si>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</si>
  <si>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</si>
  <si>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</si>
  <si>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</si>
  <si>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</si>
  <si>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</si>
  <si>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</si>
  <si>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</si>
  <si>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</si>
  <si>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</si>
  <si>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</si>
  <si>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</si>
  <si>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</si>
  <si>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</si>
  <si>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</si>
  <si>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</si>
  <si>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</si>
  <si>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</si>
  <si>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</si>
  <si>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</si>
  <si>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</si>
  <si>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</si>
  <si>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</si>
  <si>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</si>
  <si>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</si>
  <si>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</si>
  <si>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</si>
  <si>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</si>
  <si>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</si>
  <si>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</si>
  <si>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</si>
  <si>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</si>
  <si>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</si>
  <si>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</si>
  <si>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</si>
  <si>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</si>
  <si>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</si>
  <si>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</si>
  <si>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</si>
  <si>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</si>
  <si>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</si>
  <si>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</si>
  <si>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</si>
  <si>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</si>
  <si>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</si>
  <si>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</si>
  <si>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</si>
  <si>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</si>
  <si>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</si>
  <si>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</si>
  <si>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</si>
  <si>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</si>
  <si>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</si>
  <si>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</si>
  <si>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</si>
  <si>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</si>
  <si>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</si>
  <si>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</si>
  <si>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</si>
  <si>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</si>
  <si>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</si>
  <si>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</si>
  <si>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</si>
  <si>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</si>
  <si>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</si>
  <si>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</si>
  <si>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</si>
  <si>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</si>
  <si>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</si>
  <si>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</si>
  <si>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</si>
  <si>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</si>
  <si>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</si>
  <si>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</si>
  <si>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</si>
  <si>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</si>
  <si>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</si>
  <si>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</si>
  <si>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</si>
  <si>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</si>
  <si>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</si>
  <si>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</si>
  <si>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</si>
  <si>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</si>
  <si>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</si>
  <si>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</si>
  <si>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</si>
  <si>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</si>
  <si>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</si>
  <si>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</si>
  <si>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</si>
  <si>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</si>
  <si>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</si>
  <si>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</si>
  <si>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</si>
  <si>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</si>
  <si>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</si>
  <si>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</si>
  <si>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</si>
  <si>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</si>
  <si>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</si>
  <si>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</si>
  <si>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</si>
  <si>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</si>
  <si>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</si>
  <si>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</si>
  <si>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</si>
  <si>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</si>
  <si>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</si>
  <si>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</si>
  <si>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</si>
  <si>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</si>
  <si>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</si>
  <si>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</si>
  <si>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</si>
  <si>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</si>
  <si>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</si>
  <si>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</si>
  <si>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</si>
  <si>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</si>
  <si>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</si>
  <si>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</si>
  <si>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</si>
  <si>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</si>
  <si>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</si>
  <si>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</si>
  <si>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</si>
  <si>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</si>
  <si>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</si>
  <si>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</si>
  <si>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</si>
  <si>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</si>
  <si>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</si>
  <si>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</si>
  <si>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</si>
  <si>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</si>
  <si>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</si>
  <si>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</si>
  <si>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</si>
  <si>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</si>
  <si>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</si>
  <si>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</si>
  <si>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</si>
  <si>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</si>
  <si>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</si>
  <si>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</si>
  <si>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</si>
  <si>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</si>
  <si>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</si>
  <si>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</si>
  <si>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</si>
  <si>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</si>
  <si>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</si>
  <si>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</si>
  <si>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</si>
  <si>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</si>
  <si>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</si>
  <si>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</si>
  <si>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</si>
  <si>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</si>
  <si>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</si>
  <si>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</si>
  <si>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</si>
  <si>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</si>
  <si>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</si>
  <si>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</si>
  <si>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</si>
  <si>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</si>
  <si>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</si>
  <si>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</si>
  <si>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</si>
  <si>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</si>
  <si>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</si>
  <si>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</si>
  <si>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</si>
  <si>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</si>
  <si>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</si>
  <si>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</si>
  <si>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</si>
  <si>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</si>
  <si>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</si>
  <si>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</si>
  <si>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</si>
  <si>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</si>
  <si>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</si>
  <si>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</si>
  <si>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</si>
  <si>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</si>
  <si>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</si>
  <si>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</si>
  <si>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</si>
  <si>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</si>
  <si>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</si>
  <si>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</si>
  <si>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</si>
  <si>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</si>
  <si>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</si>
  <si>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</si>
  <si>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</si>
  <si>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</si>
  <si>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</si>
  <si>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</si>
  <si>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</si>
  <si>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</si>
  <si>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</si>
  <si>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</si>
  <si>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</si>
  <si>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</si>
  <si>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</si>
  <si>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</si>
  <si>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</si>
  <si>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</si>
  <si>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</si>
  <si>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</si>
  <si>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</si>
  <si>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</si>
  <si>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</si>
  <si>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</si>
  <si>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</si>
  <si>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</si>
  <si>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</si>
  <si>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</si>
  <si>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</si>
  <si>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</si>
  <si>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</si>
  <si>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</si>
  <si>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</si>
  <si>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</si>
  <si>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</si>
  <si>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</si>
  <si>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</si>
  <si>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</si>
  <si>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</si>
  <si>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</si>
  <si>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</si>
  <si>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</si>
  <si>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</si>
  <si>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</si>
  <si>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</si>
  <si>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</si>
  <si>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</si>
  <si>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</si>
  <si>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</si>
  <si>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</si>
  <si>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</si>
  <si>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</si>
  <si>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</si>
  <si>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</si>
  <si>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</si>
  <si>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</si>
  <si>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</si>
  <si>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</si>
  <si>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</si>
  <si>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</si>
  <si>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</si>
  <si>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</si>
  <si>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</si>
  <si>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</si>
  <si>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</si>
  <si>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</si>
  <si>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</si>
  <si>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</si>
  <si>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</si>
  <si>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</si>
  <si>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</si>
  <si>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</si>
  <si>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</si>
  <si>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</si>
  <si>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</si>
  <si>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</si>
  <si>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</si>
  <si>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</si>
  <si>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</si>
  <si>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</si>
  <si>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</si>
  <si>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</si>
  <si>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</si>
  <si>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</si>
  <si>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</si>
  <si>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</si>
  <si>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</si>
  <si>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</si>
  <si>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</si>
  <si>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</si>
  <si>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</si>
  <si>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</si>
  <si>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</si>
  <si>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</si>
  <si>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</si>
  <si>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</si>
  <si>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</si>
  <si>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</si>
  <si>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</si>
  <si>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</si>
  <si>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</si>
  <si>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</si>
  <si>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</si>
  <si>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</si>
  <si>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</si>
  <si>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</si>
  <si>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</si>
  <si>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</si>
  <si>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</si>
  <si>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</si>
  <si>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</si>
  <si>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</si>
  <si>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</si>
  <si>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</si>
  <si>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</si>
  <si>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</si>
  <si>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</si>
  <si>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</si>
  <si>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</si>
  <si>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</si>
  <si>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</si>
  <si>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</si>
  <si>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</si>
  <si>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</si>
  <si>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</si>
  <si>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</si>
  <si>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</si>
  <si>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</si>
  <si>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</si>
  <si>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</si>
  <si>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</si>
  <si>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</si>
  <si>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</si>
  <si>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</si>
  <si>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</si>
  <si>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</si>
  <si>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</si>
  <si>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</si>
  <si>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</si>
  <si>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</si>
  <si>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</si>
  <si>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</si>
  <si>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</si>
  <si>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</si>
  <si>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</si>
  <si>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</si>
  <si>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</si>
  <si>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</si>
  <si>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</si>
  <si>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</si>
  <si>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</si>
  <si>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</si>
  <si>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</si>
  <si>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</si>
  <si>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</si>
  <si>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</si>
  <si>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</si>
  <si>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</si>
  <si>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</si>
  <si>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</si>
  <si>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</si>
  <si>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</si>
  <si>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</si>
  <si>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</si>
  <si>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</si>
  <si>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</si>
  <si>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</si>
  <si>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</si>
  <si>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</si>
  <si>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</si>
  <si>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</si>
  <si>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</si>
  <si>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</si>
  <si>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</si>
  <si>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</si>
  <si>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</si>
  <si>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</si>
  <si>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</si>
  <si>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</si>
  <si>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</si>
  <si>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</si>
  <si>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</si>
  <si>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</si>
  <si>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</si>
  <si>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</si>
  <si>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</si>
  <si>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</si>
  <si>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</si>
  <si>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</si>
  <si>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</si>
  <si>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</si>
  <si>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</si>
  <si>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</si>
  <si>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</si>
  <si>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</si>
  <si>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</si>
  <si>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</si>
  <si>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</si>
  <si>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</si>
  <si>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</si>
  <si>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</si>
  <si>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</si>
  <si>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</si>
  <si>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</si>
  <si>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</si>
  <si>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</si>
  <si>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</si>
  <si>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</si>
  <si>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</si>
  <si>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</si>
  <si>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</si>
  <si>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</si>
  <si>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</si>
  <si>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</si>
  <si>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</si>
  <si>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</si>
  <si>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</si>
  <si>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</si>
  <si>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</si>
  <si>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</si>
  <si>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</si>
  <si>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</si>
  <si>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</si>
  <si>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</si>
  <si>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</si>
  <si>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</si>
  <si>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</si>
  <si>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</si>
  <si>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</si>
  <si>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</si>
  <si>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</si>
  <si>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</si>
  <si>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</si>
  <si>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</si>
  <si>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</si>
  <si>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</si>
  <si>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</si>
  <si>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</si>
  <si>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</si>
  <si>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</si>
  <si>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</si>
  <si>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</si>
  <si>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</si>
  <si>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</si>
  <si>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</si>
  <si>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</si>
  <si>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</si>
  <si>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</si>
  <si>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</si>
  <si>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</si>
  <si>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</si>
  <si>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</si>
  <si>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</si>
  <si>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</si>
  <si>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</si>
  <si>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</si>
  <si>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</si>
  <si>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</si>
  <si>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</si>
  <si>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</si>
  <si>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</si>
  <si>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</si>
  <si>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</si>
  <si>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</si>
  <si>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</si>
  <si>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</si>
  <si>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</si>
  <si>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</si>
  <si>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</si>
  <si>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</si>
  <si>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</si>
  <si>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</si>
  <si>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</si>
  <si>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</si>
  <si>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</si>
  <si>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</si>
  <si>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</si>
  <si>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</si>
  <si>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</si>
  <si>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</si>
  <si>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</si>
  <si>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</si>
  <si>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</si>
  <si>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</si>
  <si>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</si>
  <si>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</si>
  <si>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</si>
  <si>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</si>
  <si>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</si>
  <si>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</si>
  <si>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</si>
  <si>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</si>
  <si>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</si>
  <si>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</si>
  <si>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</si>
  <si>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</si>
  <si>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</si>
  <si>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</si>
  <si>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</si>
  <si>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</si>
  <si>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</si>
  <si>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</si>
  <si>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</si>
  <si>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</si>
  <si>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</si>
  <si>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</si>
  <si>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</si>
  <si>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</si>
  <si>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</si>
  <si>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</si>
  <si>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</si>
  <si>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</si>
  <si>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</si>
  <si>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</si>
  <si>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</si>
  <si>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</si>
  <si>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</si>
  <si>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</si>
  <si>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</si>
  <si>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</si>
  <si>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</si>
  <si>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</si>
  <si>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</si>
  <si>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</si>
  <si>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</si>
  <si>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</si>
  <si>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</si>
  <si>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</si>
  <si>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</si>
  <si>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</si>
  <si>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</si>
  <si>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</si>
  <si>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</si>
  <si>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</si>
  <si>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</si>
  <si>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</si>
  <si>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</si>
  <si>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</si>
  <si>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</si>
  <si>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</si>
  <si>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</si>
  <si>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</si>
  <si>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</si>
  <si>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</si>
  <si>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</si>
  <si>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</si>
  <si>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</si>
  <si>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</si>
  <si>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</si>
  <si>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</si>
  <si>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</si>
  <si>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</si>
  <si>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</si>
  <si>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</si>
  <si>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</si>
  <si>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</si>
  <si>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</si>
  <si>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</si>
  <si>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</si>
  <si>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</si>
  <si>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</si>
  <si>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</si>
  <si>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</si>
  <si>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</si>
  <si>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</si>
  <si>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</si>
  <si>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</si>
  <si>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</si>
  <si>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</si>
  <si>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</si>
  <si>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</si>
  <si>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</si>
  <si>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</si>
  <si>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</si>
  <si>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</si>
  <si>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</si>
  <si>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</si>
  <si>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</si>
  <si>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</si>
  <si>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</si>
  <si>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</si>
  <si>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</si>
  <si>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</si>
  <si>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</si>
  <si>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</si>
  <si>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</si>
  <si>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</si>
  <si>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</si>
  <si>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</si>
  <si>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</si>
  <si>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</si>
  <si>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</si>
  <si>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</si>
  <si>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</si>
  <si>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</si>
  <si>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</si>
  <si>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</si>
  <si>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</si>
  <si>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</si>
  <si>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</si>
  <si>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</si>
  <si>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</si>
  <si>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</si>
  <si>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</si>
  <si>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</si>
  <si>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</si>
  <si>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</si>
  <si>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</si>
  <si>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</si>
  <si>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</si>
  <si>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</si>
  <si>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</si>
  <si>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</si>
  <si>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</si>
  <si>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</si>
  <si>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</si>
  <si>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</si>
  <si>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</si>
  <si>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</si>
  <si>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</si>
  <si>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</si>
  <si>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</si>
  <si>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</si>
  <si>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</si>
  <si>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</si>
  <si>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</si>
  <si>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</si>
  <si>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</si>
  <si>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</si>
  <si>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</si>
  <si>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</si>
  <si>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</si>
  <si>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</si>
  <si>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</si>
  <si>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</si>
  <si>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</si>
  <si>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</si>
  <si>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</si>
  <si>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</si>
  <si>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</si>
  <si>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</si>
  <si>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</si>
  <si>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</si>
  <si>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</si>
  <si>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</si>
  <si>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</si>
  <si>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</si>
  <si>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</si>
  <si>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</si>
  <si>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</si>
  <si>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</si>
  <si>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</si>
  <si>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</si>
  <si>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</si>
  <si>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</si>
  <si>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</si>
  <si>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</si>
  <si>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</si>
  <si>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</si>
  <si>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</si>
  <si>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</si>
  <si>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</si>
  <si>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</si>
  <si>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</si>
  <si>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</si>
  <si>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</si>
  <si>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</si>
  <si>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</si>
  <si>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</si>
  <si>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</si>
  <si>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</si>
  <si>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</si>
  <si>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</si>
  <si>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</si>
  <si>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</si>
  <si>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</si>
  <si>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</si>
  <si>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</si>
  <si>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</si>
  <si>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</si>
  <si>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</si>
  <si>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</si>
  <si>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</si>
  <si>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</si>
  <si>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</si>
  <si>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</si>
  <si>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</si>
  <si>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</si>
  <si>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</si>
  <si>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</si>
  <si>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</si>
  <si>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</si>
  <si>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</si>
  <si>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</si>
  <si>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</si>
  <si>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</si>
  <si>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</si>
  <si>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</si>
  <si>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</si>
  <si>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</si>
  <si>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</si>
  <si>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</si>
  <si>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</si>
  <si>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</si>
  <si>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</si>
  <si>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</si>
  <si>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</si>
  <si>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</si>
  <si>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</si>
  <si>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</si>
  <si>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</si>
  <si>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</si>
  <si>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</si>
  <si>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</si>
  <si>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</si>
  <si>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</si>
  <si>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</si>
  <si>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</si>
  <si>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</si>
  <si>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</si>
  <si>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</si>
  <si>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</si>
  <si>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</si>
  <si>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</si>
  <si>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</si>
  <si>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</si>
  <si>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</si>
  <si>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</si>
  <si>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</si>
  <si>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</si>
  <si>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</si>
  <si>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</si>
  <si>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</si>
  <si>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</si>
  <si>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</si>
  <si>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</si>
  <si>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</si>
  <si>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</si>
  <si>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</si>
  <si>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</si>
  <si>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</si>
  <si>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</si>
  <si>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</si>
  <si>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</si>
  <si>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</si>
  <si>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</si>
  <si>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</si>
  <si>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</si>
  <si>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</si>
  <si>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</si>
  <si>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</si>
  <si>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</si>
  <si>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</si>
  <si>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</si>
  <si>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</si>
  <si>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</si>
  <si>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</si>
  <si>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</si>
  <si>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</si>
  <si>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</si>
  <si>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</si>
  <si>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</si>
  <si>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</si>
  <si>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</si>
  <si>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</si>
  <si>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</si>
  <si>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</si>
  <si>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</si>
  <si>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</si>
  <si>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</si>
  <si>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</si>
  <si>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</si>
  <si>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</si>
  <si>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</si>
  <si>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</si>
  <si>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</si>
  <si>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</si>
  <si>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</si>
  <si>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</si>
  <si>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</si>
  <si>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</si>
  <si>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</si>
  <si>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</si>
  <si>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</si>
  <si>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</si>
  <si>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</si>
  <si>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</si>
  <si>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</si>
  <si>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</si>
  <si>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</si>
  <si>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</si>
  <si>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</si>
  <si>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</si>
  <si>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</si>
  <si>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</si>
  <si>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</si>
  <si>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</si>
  <si>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</si>
  <si>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</si>
  <si>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</si>
  <si>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</si>
  <si>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</si>
  <si>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</si>
  <si>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</si>
  <si>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</si>
  <si>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</si>
  <si>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</si>
  <si>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</si>
  <si>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</si>
  <si>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</si>
  <si>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</si>
  <si>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</si>
  <si>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</si>
  <si>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</si>
  <si>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</si>
  <si>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</si>
  <si>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</si>
  <si>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</si>
  <si>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</si>
  <si>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</si>
  <si>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</si>
  <si>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</si>
  <si>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</si>
  <si>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</si>
  <si>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</si>
  <si>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</si>
  <si>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</si>
  <si>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</si>
  <si>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</si>
  <si>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</si>
  <si>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</si>
  <si>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</si>
  <si>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</si>
  <si>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</si>
  <si>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</si>
  <si>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</si>
  <si>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</si>
  <si>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</si>
  <si>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</si>
  <si>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</si>
  <si>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</si>
  <si>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</si>
  <si>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</si>
  <si>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</si>
  <si>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</si>
  <si>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</si>
  <si>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</si>
  <si>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</si>
  <si>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</si>
  <si>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</si>
  <si>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</si>
  <si>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</si>
  <si>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</si>
  <si>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</si>
  <si>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</si>
  <si>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</si>
  <si>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</si>
  <si>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</si>
  <si>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</si>
  <si>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</si>
  <si>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</si>
  <si>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</si>
  <si>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</si>
  <si>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</si>
  <si>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</si>
  <si>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</si>
  <si>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</si>
  <si>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</si>
  <si>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</si>
  <si>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</si>
  <si>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</si>
  <si>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</si>
  <si>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</si>
  <si>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</si>
  <si>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</si>
  <si>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</si>
  <si>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</si>
  <si>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</si>
  <si>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</si>
  <si>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</si>
  <si>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</si>
  <si>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</si>
  <si>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</si>
  <si>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</si>
  <si>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</si>
  <si>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</si>
  <si>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</si>
  <si>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</si>
  <si>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</si>
  <si>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</si>
  <si>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</si>
  <si>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</si>
  <si>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</si>
  <si>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</si>
  <si>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</si>
  <si>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</si>
  <si>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</si>
  <si>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</si>
  <si>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</si>
  <si>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</si>
  <si>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</si>
  <si>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</si>
  <si>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</si>
  <si>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</si>
  <si>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</si>
  <si>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</si>
  <si>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</si>
  <si>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</si>
  <si>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</si>
  <si>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</si>
  <si>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</si>
  <si>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</si>
  <si>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</si>
  <si>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</si>
  <si>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</si>
  <si>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</si>
  <si>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</si>
  <si>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</si>
  <si>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</si>
  <si>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</si>
  <si>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</si>
  <si>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</si>
  <si>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</si>
  <si>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</si>
  <si>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</si>
  <si>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</si>
  <si>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</si>
  <si>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</si>
  <si>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</si>
  <si>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</si>
  <si>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</si>
  <si>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</si>
  <si>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</si>
  <si>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</si>
  <si>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</si>
  <si>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</si>
  <si>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</si>
  <si>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</si>
  <si>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</si>
  <si>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</si>
  <si>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</si>
  <si>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</si>
  <si>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</si>
  <si>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</si>
  <si>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</si>
  <si>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</si>
  <si>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</si>
  <si>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</si>
  <si>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</si>
  <si>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</si>
  <si>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</si>
  <si>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</si>
  <si>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</si>
  <si>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</si>
  <si>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</si>
  <si>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</si>
  <si>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</si>
  <si>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</si>
  <si>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</si>
  <si>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</si>
  <si>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</si>
  <si>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</si>
  <si>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</si>
  <si>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</si>
  <si>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</si>
  <si>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</si>
  <si>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</si>
  <si>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</si>
  <si>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</si>
  <si>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</si>
  <si>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</si>
  <si>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</si>
  <si>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</si>
  <si>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</si>
  <si>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</si>
  <si>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</si>
  <si>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</si>
  <si>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</si>
  <si>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</si>
  <si>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</si>
  <si>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</si>
  <si>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</si>
  <si>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</si>
  <si>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</si>
  <si>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</si>
  <si>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</si>
  <si>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</si>
  <si>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</si>
  <si>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</si>
  <si>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</si>
  <si>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</si>
  <si>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</si>
  <si>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</si>
  <si>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</si>
  <si>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</si>
  <si>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</si>
  <si>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</si>
  <si>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</si>
  <si>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</si>
  <si>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</si>
  <si>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</si>
  <si>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</si>
  <si>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</si>
  <si>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</si>
  <si>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</si>
  <si>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</si>
  <si>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</si>
  <si>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</si>
  <si>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</si>
  <si>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</si>
  <si>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</si>
  <si>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</si>
  <si>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</si>
  <si>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</si>
  <si>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</si>
  <si>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</si>
  <si>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</si>
  <si>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</si>
  <si>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</si>
  <si>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</si>
  <si>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</si>
  <si>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</si>
  <si>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</si>
  <si>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</si>
  <si>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</si>
  <si>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</si>
  <si>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</si>
  <si>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</si>
  <si>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</si>
  <si>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</si>
  <si>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</si>
  <si>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</si>
  <si>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</si>
  <si>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</si>
  <si>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</si>
  <si>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</si>
  <si>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</si>
  <si>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</si>
  <si>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</si>
  <si>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</si>
  <si>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</si>
  <si>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</si>
  <si>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</si>
  <si>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</si>
  <si>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</si>
  <si>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</si>
  <si>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</si>
  <si>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</si>
  <si>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</si>
  <si>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</si>
  <si>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</si>
  <si>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</si>
  <si>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</si>
  <si>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</si>
  <si>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</si>
  <si>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</si>
  <si>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</si>
  <si>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</si>
  <si>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</si>
  <si>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</si>
  <si>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</si>
  <si>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</si>
  <si>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</si>
  <si>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</si>
  <si>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</si>
  <si>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</si>
  <si>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</si>
  <si>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</si>
  <si>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</si>
  <si>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</si>
  <si>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</si>
  <si>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</si>
  <si>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</si>
  <si>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</si>
  <si>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</si>
  <si>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</si>
  <si>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</si>
  <si>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</si>
  <si>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</si>
  <si>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</si>
  <si>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</si>
  <si>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</si>
  <si>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</si>
  <si>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</si>
  <si>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</si>
  <si>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</si>
  <si>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</si>
  <si>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</si>
  <si>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</si>
  <si>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</si>
  <si>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</si>
  <si>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</si>
  <si>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</si>
  <si>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</si>
  <si>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</si>
  <si>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</si>
  <si>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</si>
  <si>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</si>
  <si>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</si>
  <si>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</si>
  <si>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</si>
  <si>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</si>
  <si>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</si>
  <si>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</si>
  <si>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</si>
  <si>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</si>
  <si>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</si>
  <si>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</si>
  <si>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</si>
  <si>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</si>
  <si>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</si>
  <si>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</si>
  <si>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</si>
  <si>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</si>
  <si>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</si>
  <si>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</si>
  <si>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</si>
  <si>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</si>
  <si>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</si>
  <si>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</si>
  <si>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</si>
  <si>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</si>
  <si>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</si>
  <si>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</si>
  <si>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</si>
  <si>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</si>
  <si>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</si>
  <si>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</si>
  <si>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</si>
  <si>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</si>
  <si>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</si>
  <si>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</si>
  <si>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</si>
  <si>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</si>
  <si>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</si>
  <si>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</si>
  <si>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</si>
  <si>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</si>
  <si>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</si>
  <si>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</si>
  <si>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</si>
  <si>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</si>
  <si>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</si>
  <si>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</si>
  <si>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</si>
  <si>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</si>
  <si>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</si>
  <si>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</si>
  <si>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</si>
  <si>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</si>
  <si>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</si>
  <si>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</si>
  <si>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</si>
  <si>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</si>
  <si>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</si>
  <si>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</si>
  <si>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</si>
  <si>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</si>
  <si>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</si>
  <si>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</si>
  <si>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</si>
  <si>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</si>
  <si>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</si>
  <si>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</si>
  <si>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</si>
  <si>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</si>
  <si>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</si>
  <si>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</si>
  <si>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</si>
  <si>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</si>
  <si>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</si>
  <si>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</si>
  <si>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</si>
  <si>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</si>
  <si>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</si>
  <si>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</si>
  <si>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</si>
  <si>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</si>
  <si>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</si>
  <si>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</si>
  <si>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</si>
  <si>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</si>
  <si>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</si>
  <si>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</si>
  <si>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</si>
  <si>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</si>
  <si>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</si>
  <si>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</si>
  <si>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</si>
  <si>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</si>
  <si>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</si>
  <si>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</si>
  <si>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</si>
  <si>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</si>
  <si>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</si>
  <si>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</si>
  <si>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</si>
  <si>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</si>
  <si>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</si>
  <si>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</si>
  <si>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</si>
  <si>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</si>
  <si>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</si>
  <si>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</si>
  <si>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</si>
  <si>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</si>
  <si>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</si>
  <si>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</si>
  <si>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</si>
  <si>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</si>
  <si>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</si>
  <si>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</si>
  <si>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</si>
  <si>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</si>
  <si>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</si>
  <si>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</si>
  <si>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</si>
  <si>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</si>
  <si>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</si>
  <si>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</si>
  <si>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</si>
  <si>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</si>
  <si>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</si>
  <si>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</si>
  <si>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</si>
  <si>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</si>
  <si>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</si>
  <si>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</si>
  <si>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</si>
  <si>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</si>
  <si>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</si>
  <si>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</si>
  <si>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</si>
  <si>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</si>
  <si>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</si>
  <si>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</si>
  <si>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</si>
  <si>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</si>
  <si>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</si>
  <si>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</si>
  <si>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</si>
  <si>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</si>
  <si>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</si>
  <si>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</si>
  <si>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</si>
  <si>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</si>
  <si>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</si>
  <si>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</si>
  <si>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</si>
  <si>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</si>
  <si>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</si>
  <si>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</si>
  <si>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</si>
  <si>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</si>
  <si>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</si>
  <si>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</si>
  <si>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</si>
  <si>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</si>
  <si>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</si>
  <si>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</si>
  <si>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</si>
  <si>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</si>
  <si>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</si>
  <si>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</si>
  <si>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</si>
  <si>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</si>
  <si>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</si>
  <si>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</si>
  <si>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</si>
  <si>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</si>
  <si>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</si>
  <si>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</si>
  <si>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</si>
  <si>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</si>
  <si>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</si>
  <si>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</si>
  <si>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</si>
  <si>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</si>
  <si>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</si>
  <si>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</si>
  <si>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</si>
  <si>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</si>
  <si>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</si>
  <si>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</si>
  <si>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</si>
  <si>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</si>
  <si>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</si>
  <si>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</si>
  <si>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</si>
  <si>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</si>
  <si>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</si>
  <si>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</si>
  <si>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</si>
  <si>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</si>
  <si>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</si>
  <si>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</si>
  <si>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</si>
  <si>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</si>
  <si>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</si>
  <si>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</si>
  <si>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</si>
  <si>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</si>
  <si>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</si>
  <si>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</si>
  <si>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</si>
  <si>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</si>
  <si>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</si>
  <si>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</si>
  <si>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</si>
  <si>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</si>
  <si>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</si>
  <si>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</si>
  <si>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</si>
  <si>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</si>
  <si>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</si>
  <si>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</si>
  <si>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</si>
  <si>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</si>
  <si>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</si>
  <si>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</si>
  <si>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</si>
  <si>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</si>
  <si>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</si>
  <si>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</si>
  <si>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</si>
  <si>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</si>
  <si>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</si>
  <si>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</si>
  <si>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</si>
  <si>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</si>
  <si>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</si>
  <si>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</si>
  <si>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</si>
  <si>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</si>
  <si>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</si>
  <si>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</si>
  <si>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</si>
  <si>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</si>
  <si>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</si>
  <si>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</si>
  <si>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</si>
  <si>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</si>
  <si>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</si>
  <si>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</si>
  <si>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</si>
  <si>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</si>
  <si>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</si>
  <si>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</si>
  <si>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</si>
  <si>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</si>
  <si>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</si>
  <si>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</si>
  <si>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</si>
  <si>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</si>
  <si>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</si>
  <si>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</si>
  <si>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</si>
  <si>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</si>
  <si>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</si>
  <si>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</si>
  <si>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</si>
  <si>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</si>
  <si>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</si>
  <si>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</si>
  <si>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</si>
  <si>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</si>
  <si>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</si>
  <si>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</si>
  <si>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</si>
  <si>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</si>
  <si>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</si>
  <si>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</si>
  <si>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</si>
  <si>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</si>
  <si>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</si>
  <si>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</si>
  <si>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</si>
  <si>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</si>
  <si>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</si>
  <si>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</si>
  <si>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</si>
  <si>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</si>
  <si>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</si>
  <si>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</si>
  <si>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</si>
  <si>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</si>
  <si>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</si>
  <si>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</si>
  <si>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</si>
  <si>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</si>
  <si>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</si>
  <si>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</si>
  <si>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</si>
  <si>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</si>
  <si>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</si>
  <si>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</si>
  <si>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</si>
  <si>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</si>
  <si>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</si>
  <si>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</si>
  <si>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</si>
  <si>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</si>
  <si>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</si>
  <si>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</si>
  <si>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</si>
  <si>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</si>
  <si>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</si>
  <si>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</si>
  <si>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</si>
  <si>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</si>
  <si>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</si>
  <si>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</si>
  <si>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</si>
  <si>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</si>
  <si>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</si>
  <si>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</si>
  <si>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</si>
  <si>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</si>
  <si>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</si>
  <si>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</si>
  <si>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</si>
  <si>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</si>
  <si>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</si>
  <si>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</si>
  <si>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</si>
  <si>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</si>
  <si>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</si>
  <si>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</si>
  <si>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</si>
  <si>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</si>
  <si>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</si>
  <si>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</si>
  <si>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</si>
  <si>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</si>
  <si>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</si>
  <si>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</si>
  <si>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</si>
  <si>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</si>
  <si>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</si>
  <si>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</si>
  <si>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</si>
  <si>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</si>
  <si>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</si>
  <si>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</si>
  <si>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</si>
  <si>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</si>
  <si>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</si>
  <si>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</si>
  <si>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</si>
  <si>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</si>
  <si>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</si>
  <si>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</si>
  <si>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</si>
  <si>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</si>
  <si>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</si>
  <si>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</si>
  <si>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</si>
  <si>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</si>
  <si>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</si>
  <si>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</si>
  <si>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</si>
  <si>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</si>
  <si>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</si>
  <si>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</si>
  <si>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</si>
  <si>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</si>
  <si>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</si>
  <si>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</si>
  <si>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</si>
  <si>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</si>
  <si>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</si>
  <si>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</si>
  <si>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</si>
  <si>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</si>
  <si>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</si>
  <si>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</si>
  <si>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</si>
  <si>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</si>
  <si>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</si>
  <si>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</si>
  <si>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</si>
  <si>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</si>
  <si>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</si>
  <si>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</si>
  <si>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</si>
  <si>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</si>
  <si>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</si>
  <si>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</si>
  <si>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</si>
  <si>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</si>
  <si>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</si>
  <si>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</si>
  <si>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</si>
  <si>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</si>
  <si>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</si>
  <si>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</si>
  <si>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</si>
  <si>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</si>
  <si>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</si>
  <si>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</si>
  <si>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</si>
  <si>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</si>
  <si>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</si>
  <si>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</si>
  <si>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</si>
  <si>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</si>
  <si>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</si>
  <si>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</si>
  <si>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</si>
  <si>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</si>
  <si>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</si>
  <si>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</si>
  <si>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</si>
  <si>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</si>
  <si>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</si>
  <si>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</si>
  <si>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</si>
  <si>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</si>
  <si>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</si>
  <si>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</si>
  <si>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</si>
  <si>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</si>
  <si>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</si>
  <si>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</si>
  <si>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</si>
  <si>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</si>
  <si>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</si>
  <si>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</si>
  <si>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</si>
  <si>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</si>
  <si>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</si>
  <si>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</si>
  <si>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</si>
  <si>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</si>
  <si>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</si>
  <si>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</si>
  <si>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</si>
  <si>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</si>
  <si>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</si>
  <si>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</si>
  <si>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</si>
  <si>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</si>
  <si>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</si>
  <si>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</si>
  <si>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</si>
  <si>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</si>
  <si>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</si>
  <si>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</si>
  <si>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</si>
  <si>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</si>
  <si>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</si>
  <si>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</si>
  <si>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</si>
  <si>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</si>
  <si>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</si>
  <si>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</si>
  <si>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</si>
  <si>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</si>
  <si>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</si>
  <si>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</si>
  <si>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</si>
  <si>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</si>
  <si>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</si>
  <si>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</si>
  <si>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</si>
  <si>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</si>
  <si>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</si>
  <si>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</si>
  <si>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</si>
  <si>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</si>
  <si>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</si>
  <si>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</si>
  <si>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</si>
  <si>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</si>
  <si>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</si>
  <si>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</si>
  <si>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</si>
  <si>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</si>
  <si>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</si>
  <si>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</si>
  <si>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</si>
  <si>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</si>
  <si>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</si>
  <si>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</si>
  <si>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</si>
  <si>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</si>
  <si>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</si>
  <si>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</si>
  <si>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</si>
  <si>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</si>
  <si>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</si>
  <si>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</si>
  <si>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</si>
  <si>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</si>
  <si>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</si>
  <si>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</si>
  <si>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</si>
  <si>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</si>
  <si>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</si>
  <si>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</si>
  <si>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</si>
  <si>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</si>
  <si>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</si>
  <si>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</si>
  <si>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</si>
  <si>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</si>
  <si>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</si>
  <si>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</si>
  <si>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</si>
  <si>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</si>
  <si>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</si>
  <si>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</si>
  <si>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</si>
  <si>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</si>
  <si>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</si>
  <si>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</si>
  <si>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</si>
  <si>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</si>
  <si>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</si>
  <si>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</si>
  <si>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</si>
  <si>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</si>
  <si>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</si>
  <si>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</si>
  <si>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</si>
  <si>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</si>
  <si>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</si>
  <si>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</si>
  <si>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</si>
  <si>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</si>
  <si>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</si>
  <si>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</si>
  <si>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</si>
  <si>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</si>
  <si>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</si>
  <si>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</si>
  <si>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</si>
  <si>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</si>
  <si>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</si>
  <si>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</si>
  <si>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</si>
  <si>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</si>
  <si>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</si>
  <si>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</si>
  <si>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</si>
  <si>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</si>
  <si>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</si>
  <si>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</si>
  <si>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</si>
  <si>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</si>
  <si>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</si>
  <si>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</si>
  <si>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</si>
  <si>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</si>
  <si>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</si>
  <si>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</si>
  <si>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</si>
  <si>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</si>
  <si>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</si>
  <si>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</si>
  <si>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</si>
  <si>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</si>
  <si>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</si>
  <si>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</si>
  <si>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</si>
  <si>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</si>
  <si>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</si>
  <si>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</si>
  <si>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</si>
  <si>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</si>
  <si>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</si>
  <si>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</si>
  <si>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</si>
  <si>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</si>
  <si>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</si>
  <si>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</si>
  <si>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</si>
  <si>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</si>
  <si>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</si>
  <si>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</si>
  <si>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</si>
  <si>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</si>
  <si>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</si>
  <si>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</si>
  <si>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</si>
  <si>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</si>
  <si>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</si>
  <si>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</si>
  <si>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</si>
  <si>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</si>
  <si>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</si>
  <si>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</si>
  <si>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</si>
  <si>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</si>
  <si>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</si>
  <si>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</si>
  <si>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</si>
  <si>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</si>
  <si>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</si>
  <si>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</si>
  <si>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</si>
  <si>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</si>
  <si>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</si>
  <si>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</si>
  <si>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</si>
  <si>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</si>
  <si>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</si>
  <si>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</si>
  <si>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</si>
  <si>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</si>
  <si>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</si>
  <si>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</si>
  <si>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</si>
  <si>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</si>
  <si>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</si>
  <si>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</si>
  <si>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</si>
  <si>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</si>
  <si>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</si>
  <si>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</si>
  <si>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</si>
  <si>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</si>
  <si>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</si>
  <si>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</si>
  <si>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</si>
  <si>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</si>
  <si>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</si>
  <si>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</si>
  <si>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</si>
  <si>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</si>
  <si>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</si>
  <si>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</si>
  <si>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</si>
  <si>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</si>
  <si>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</si>
  <si>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</si>
  <si>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</si>
  <si>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</si>
  <si>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</si>
  <si>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</si>
  <si>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</si>
  <si>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</si>
  <si>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</si>
  <si>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</si>
  <si>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</si>
  <si>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</si>
  <si>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</si>
  <si>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</si>
  <si>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</si>
  <si>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</si>
  <si>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</si>
  <si>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</si>
  <si>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</si>
  <si>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</si>
  <si>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</si>
  <si>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</si>
  <si>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</si>
  <si>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</si>
  <si>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</si>
  <si>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</si>
  <si>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</si>
  <si>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</si>
  <si>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</si>
  <si>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</si>
  <si>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</si>
  <si>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</si>
  <si>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</si>
  <si>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</si>
  <si>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</si>
  <si>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</si>
  <si>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</si>
  <si>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</si>
  <si>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</si>
  <si>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</si>
  <si>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</si>
  <si>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</si>
  <si>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</si>
  <si>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</si>
  <si>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</si>
  <si>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</si>
  <si>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</si>
  <si>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</si>
  <si>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</si>
  <si>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</si>
  <si>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</si>
  <si>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</si>
  <si>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</si>
  <si>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</si>
  <si>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</si>
  <si>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</si>
  <si>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</si>
  <si>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</si>
  <si>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</si>
  <si>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</si>
  <si>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</si>
  <si>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</si>
  <si>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</si>
  <si>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</si>
  <si>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</si>
  <si>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</si>
  <si>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</si>
  <si>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</si>
  <si>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</si>
  <si>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</si>
  <si>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</si>
  <si>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</si>
  <si>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</si>
  <si>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</si>
  <si>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</si>
  <si>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</si>
  <si>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</si>
  <si>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</si>
  <si>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</si>
  <si>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</si>
  <si>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</si>
  <si>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</si>
  <si>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</si>
  <si>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</si>
  <si>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</si>
  <si>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</si>
  <si>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</si>
  <si>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</si>
  <si>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</si>
  <si>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</si>
  <si>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</si>
  <si>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</si>
  <si>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</si>
  <si>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</si>
  <si>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</si>
  <si>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</si>
  <si>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</si>
  <si>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</si>
  <si>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</si>
  <si>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</si>
  <si>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</si>
  <si>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</si>
  <si>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</si>
  <si>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</si>
  <si>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</si>
  <si>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</si>
  <si>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</si>
  <si>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</si>
  <si>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</si>
  <si>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</si>
  <si>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</si>
  <si>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</si>
  <si>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</si>
  <si>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</si>
  <si>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</si>
  <si>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</si>
  <si>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</si>
  <si>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</si>
  <si>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</si>
  <si>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</si>
  <si>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</si>
  <si>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</si>
  <si>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</si>
  <si>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</si>
  <si>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</si>
  <si>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</si>
  <si>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</si>
  <si>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</si>
  <si>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</si>
  <si>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</si>
  <si>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</si>
  <si>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</si>
  <si>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</si>
  <si>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</si>
  <si>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</si>
  <si>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</si>
  <si>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</si>
  <si>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</si>
  <si>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</si>
  <si>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</si>
  <si>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</si>
  <si>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</si>
  <si>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</si>
  <si>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</si>
  <si>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</si>
  <si>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</si>
  <si>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</si>
  <si>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</si>
  <si>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</si>
  <si>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</si>
  <si>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</si>
  <si>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</si>
  <si>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</si>
  <si>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</si>
  <si>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</si>
  <si>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</si>
  <si>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</si>
  <si>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</si>
  <si>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</si>
  <si>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</si>
  <si>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</si>
  <si>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</si>
  <si>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</si>
  <si>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</si>
  <si>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</si>
  <si>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</si>
  <si>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</si>
  <si>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</si>
  <si>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</si>
  <si>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</si>
  <si>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</si>
  <si>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</si>
  <si>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</si>
  <si>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</si>
  <si>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</si>
  <si>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</si>
  <si>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</si>
  <si>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</si>
  <si>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</si>
  <si>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</si>
  <si>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</si>
  <si>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</si>
  <si>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</si>
  <si>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</si>
  <si>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</si>
  <si>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</si>
  <si>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</si>
  <si>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</si>
  <si>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</si>
  <si>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</si>
  <si>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</si>
  <si>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</si>
  <si>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</si>
  <si>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</si>
  <si>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</si>
  <si>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</si>
  <si>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</si>
  <si>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</si>
  <si>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</si>
  <si>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</si>
  <si>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</si>
  <si>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</si>
  <si>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</si>
  <si>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</si>
  <si>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</si>
  <si>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</si>
  <si>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</si>
  <si>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</si>
  <si>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</si>
  <si>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</si>
  <si>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</si>
  <si>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</si>
  <si>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</si>
  <si>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</si>
  <si>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</si>
  <si>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</si>
  <si>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</si>
  <si>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</si>
  <si>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</si>
  <si>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</si>
  <si>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</si>
  <si>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</si>
  <si>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</si>
  <si>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</si>
  <si>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</si>
  <si>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</si>
  <si>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</si>
  <si>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</si>
  <si>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</si>
  <si>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</si>
  <si>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</si>
  <si>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</si>
  <si>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</si>
  <si>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</si>
  <si>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</si>
  <si>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</si>
  <si>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</si>
  <si>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</si>
  <si>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</si>
  <si>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</si>
  <si>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</si>
  <si>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</si>
  <si>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</si>
  <si>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</si>
  <si>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</si>
  <si>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</si>
  <si>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</si>
  <si>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</si>
  <si>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</si>
  <si>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</si>
  <si>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</si>
  <si>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</si>
  <si>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</si>
  <si>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</si>
  <si>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</si>
  <si>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</si>
  <si>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</si>
  <si>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</si>
  <si>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</si>
  <si>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</si>
  <si>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</si>
  <si>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</si>
  <si>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</si>
  <si>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</si>
  <si>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</si>
  <si>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</si>
  <si>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</si>
  <si>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</si>
  <si>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</si>
  <si>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</si>
  <si>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</si>
  <si>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</si>
  <si>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</si>
  <si>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</si>
  <si>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</si>
  <si>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</si>
  <si>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</si>
  <si>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</si>
  <si>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</si>
  <si>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</si>
  <si>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</si>
  <si>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</si>
  <si>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</si>
  <si>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</si>
  <si>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</si>
  <si>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</si>
  <si>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</si>
  <si>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</si>
  <si>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</si>
  <si>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</si>
  <si>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</si>
  <si>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</si>
  <si>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</si>
  <si>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</si>
  <si>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</si>
  <si>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</si>
  <si>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</si>
  <si>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</si>
  <si>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</si>
  <si>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</si>
  <si>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</si>
  <si>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</si>
  <si>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</si>
  <si>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</si>
  <si>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</si>
  <si>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</si>
  <si>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</si>
  <si>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</si>
  <si>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</si>
  <si>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</si>
  <si>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</si>
  <si>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</si>
  <si>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</si>
  <si>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</si>
  <si>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</si>
  <si>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</si>
  <si>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</si>
  <si>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</si>
  <si>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</si>
  <si>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</si>
  <si>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</si>
  <si>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</si>
  <si>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</si>
  <si>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</si>
  <si>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</si>
  <si>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</si>
  <si>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</si>
  <si>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</si>
  <si>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</si>
  <si>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</si>
  <si>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</si>
  <si>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</si>
  <si>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</si>
  <si>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</si>
  <si>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</si>
  <si>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</si>
  <si>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</si>
  <si>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</si>
  <si>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</si>
  <si>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</si>
  <si>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</si>
  <si>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</si>
  <si>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</si>
  <si>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</si>
  <si>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</si>
  <si>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</si>
  <si>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</si>
  <si>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</si>
  <si>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</si>
  <si>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</si>
  <si>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</si>
  <si>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</si>
  <si>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</si>
  <si>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</si>
  <si>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</si>
  <si>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</si>
  <si>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</si>
  <si>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</si>
  <si>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</si>
  <si>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</si>
  <si>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</si>
  <si>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</si>
  <si>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</si>
  <si>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</si>
  <si>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</si>
  <si>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</si>
  <si>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</si>
  <si>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</si>
  <si>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</si>
  <si>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</si>
  <si>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</si>
  <si>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</si>
  <si>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</si>
  <si>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</si>
  <si>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</si>
  <si>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</si>
  <si>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</si>
  <si>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</si>
  <si>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</si>
  <si>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</si>
  <si>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</si>
  <si>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</si>
  <si>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</si>
  <si>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</si>
  <si>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</si>
  <si>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</si>
  <si>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</si>
  <si>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</si>
  <si>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</si>
  <si>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</si>
  <si>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</si>
  <si>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</si>
  <si>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</si>
  <si>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</si>
  <si>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</si>
  <si>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</si>
  <si>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</si>
  <si>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</si>
  <si>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</si>
  <si>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</si>
  <si>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</si>
  <si>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</si>
  <si>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</si>
  <si>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</si>
  <si>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</si>
  <si>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</si>
  <si>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</si>
  <si>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</si>
  <si>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</si>
  <si>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</si>
  <si>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</si>
  <si>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</si>
  <si>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</si>
  <si>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</si>
  <si>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</si>
  <si>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</si>
  <si>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</si>
  <si>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</si>
  <si>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</si>
  <si>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</si>
  <si>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</si>
  <si>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</si>
  <si>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</si>
  <si>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</si>
  <si>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</si>
  <si>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</si>
  <si>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</si>
  <si>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</si>
  <si>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</si>
  <si>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</si>
  <si>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</si>
  <si>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</si>
  <si>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</si>
  <si>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</si>
  <si>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</si>
  <si>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</si>
  <si>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</si>
  <si>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</si>
  <si>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</si>
  <si>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</si>
  <si>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</si>
  <si>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</si>
  <si>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</si>
  <si>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</si>
  <si>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</si>
  <si>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</si>
  <si>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</si>
  <si>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</si>
  <si>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</si>
  <si>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</si>
  <si>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</si>
  <si>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</si>
  <si>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</si>
  <si>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</si>
  <si>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</si>
  <si>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</si>
  <si>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</si>
  <si>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</si>
  <si>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</si>
  <si>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</si>
  <si>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</si>
  <si>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</si>
  <si>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</si>
  <si>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</si>
  <si>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</si>
  <si>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</si>
  <si>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</si>
  <si>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</si>
  <si>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</si>
  <si>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</si>
  <si>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</si>
  <si>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</si>
  <si>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</si>
  <si>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</si>
  <si>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</si>
  <si>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</si>
  <si>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</si>
  <si>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</si>
  <si>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</si>
  <si>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</si>
  <si>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</si>
  <si>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</si>
  <si>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</si>
  <si>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</si>
  <si>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</si>
  <si>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</si>
  <si>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</si>
  <si>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</si>
  <si>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</si>
  <si>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</si>
  <si>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</si>
  <si>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</si>
  <si>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</si>
  <si>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</si>
  <si>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</si>
  <si>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</si>
  <si>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</si>
  <si>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</si>
  <si>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</si>
  <si>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</si>
  <si>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</si>
  <si>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</si>
  <si>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</si>
  <si>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</si>
  <si>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</si>
  <si>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</si>
  <si>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</si>
  <si>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</si>
  <si>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</si>
  <si>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</si>
  <si>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</si>
  <si>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</si>
  <si>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</si>
  <si>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</si>
  <si>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</si>
  <si>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</si>
  <si>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</si>
  <si>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</si>
  <si>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</si>
  <si>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</si>
  <si>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</si>
  <si>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</si>
  <si>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</si>
  <si>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</si>
  <si>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</si>
  <si>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</si>
  <si>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</si>
  <si>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</si>
  <si>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</si>
  <si>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</si>
  <si>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</si>
  <si>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</si>
  <si>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</si>
  <si>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</si>
  <si>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</si>
  <si>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</si>
  <si>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</si>
  <si>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</si>
  <si>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</si>
  <si>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</si>
  <si>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</si>
  <si>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</si>
  <si>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</si>
  <si>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</si>
  <si>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</si>
  <si>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</si>
  <si>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</si>
  <si>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</si>
  <si>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</si>
  <si>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</si>
  <si>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</si>
  <si>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</si>
  <si>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</si>
  <si>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</si>
  <si>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</si>
  <si>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</si>
  <si>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</si>
  <si>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</si>
  <si>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</si>
  <si>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</si>
  <si>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</si>
  <si>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</si>
  <si>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</si>
  <si>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</si>
  <si>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</si>
  <si>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</si>
  <si>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</si>
  <si>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</si>
  <si>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</si>
  <si>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</si>
  <si>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</si>
  <si>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</si>
  <si>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</si>
  <si>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</si>
  <si>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</si>
  <si>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</si>
  <si>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</si>
  <si>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</si>
  <si>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</si>
  <si>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</si>
  <si>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</si>
  <si>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</si>
  <si>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</si>
  <si>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</si>
  <si>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</si>
  <si>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</si>
  <si>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</si>
  <si>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</si>
  <si>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</si>
  <si>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</si>
  <si>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</si>
  <si>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</si>
  <si>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</si>
  <si>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</si>
  <si>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</si>
  <si>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</si>
  <si>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</si>
  <si>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</si>
  <si>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</si>
  <si>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</si>
  <si>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</si>
  <si>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</si>
  <si>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</si>
  <si>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</si>
  <si>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</si>
  <si>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</si>
  <si>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</si>
  <si>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</si>
  <si>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</si>
  <si>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</si>
  <si>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</si>
  <si>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</si>
  <si>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</si>
  <si>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</si>
  <si>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</si>
  <si>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</si>
  <si>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</si>
  <si>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</si>
  <si>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</si>
  <si>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</si>
  <si>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</si>
  <si>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</si>
  <si>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</si>
  <si>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</si>
  <si>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</si>
  <si>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</si>
  <si>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</si>
  <si>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</si>
  <si>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</si>
  <si>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</si>
  <si>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</si>
  <si>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</si>
  <si>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</si>
  <si>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</si>
  <si>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</si>
  <si>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</si>
  <si>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</si>
  <si>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</si>
  <si>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</si>
  <si>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</si>
  <si>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</si>
  <si>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</si>
  <si>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</si>
  <si>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</si>
  <si>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</si>
  <si>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</si>
  <si>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</si>
  <si>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</si>
  <si>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</si>
  <si>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</si>
  <si>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</si>
  <si>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</si>
  <si>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</si>
  <si>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</si>
  <si>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</si>
  <si>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</si>
  <si>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</si>
  <si>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</si>
  <si>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</si>
  <si>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</si>
  <si>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</si>
  <si>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</si>
  <si>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</si>
  <si>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</si>
  <si>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</si>
  <si>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</si>
  <si>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</si>
  <si>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</si>
  <si>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</si>
  <si>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</si>
  <si>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</si>
  <si>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</si>
  <si>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</si>
  <si>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</si>
  <si>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</si>
  <si>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</si>
  <si>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</si>
  <si>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</si>
  <si>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</si>
  <si>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</si>
  <si>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</si>
  <si>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</si>
  <si>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</si>
  <si>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</si>
  <si>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</si>
  <si>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</si>
  <si>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</si>
  <si>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</si>
  <si>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</si>
  <si>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</si>
  <si>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</si>
  <si>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</si>
  <si>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</si>
  <si>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</si>
  <si>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</si>
  <si>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</si>
  <si>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</si>
  <si>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</si>
  <si>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</si>
  <si>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</si>
  <si>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</si>
  <si>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</si>
  <si>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</si>
  <si>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</si>
  <si>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</si>
  <si>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</si>
  <si>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</si>
  <si>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</si>
  <si>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</si>
  <si>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</si>
  <si>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</si>
  <si>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</si>
  <si>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</si>
  <si>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</si>
  <si>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</si>
  <si>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</si>
  <si>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</si>
  <si>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</si>
  <si>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</si>
  <si>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</si>
  <si>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</si>
  <si>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</si>
  <si>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</si>
  <si>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</si>
  <si>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</si>
  <si>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</si>
  <si>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</si>
  <si>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</si>
  <si>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</si>
  <si>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</si>
  <si>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</si>
  <si>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</si>
  <si>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</si>
  <si>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</si>
  <si>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</si>
  <si>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</si>
  <si>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</si>
  <si>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</si>
  <si>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</si>
  <si>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</si>
  <si>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</si>
  <si>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</si>
  <si>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</si>
  <si>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</si>
  <si>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</si>
  <si>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</si>
  <si>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</si>
  <si>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</si>
  <si>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</si>
  <si>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</si>
  <si>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</si>
  <si>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</si>
  <si>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</si>
  <si>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</si>
  <si>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</si>
  <si>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</si>
  <si>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</si>
  <si>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</si>
  <si>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</si>
  <si>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</si>
  <si>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</si>
  <si>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</si>
  <si>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</si>
  <si>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</si>
  <si>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</si>
  <si>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</si>
  <si>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</si>
  <si>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</si>
  <si>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</si>
  <si>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</si>
  <si>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</si>
  <si>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</si>
  <si>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</si>
  <si>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</si>
  <si>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</si>
  <si>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</si>
  <si>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</si>
  <si>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</si>
  <si>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</si>
  <si>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</si>
  <si>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</si>
  <si>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</si>
  <si>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</si>
  <si>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</si>
  <si>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</si>
  <si>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</si>
  <si>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</si>
  <si>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</si>
  <si>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</si>
  <si>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</si>
  <si>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</si>
  <si>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</si>
  <si>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</si>
  <si>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</si>
  <si>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</si>
  <si>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</si>
  <si>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</si>
  <si>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</si>
  <si>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</si>
  <si>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</si>
  <si>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</si>
  <si>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</si>
  <si>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</si>
  <si>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</si>
  <si>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</si>
  <si>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</si>
  <si>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</si>
  <si>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</si>
  <si>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</si>
  <si>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</si>
  <si>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</si>
  <si>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</si>
  <si>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</si>
  <si>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</si>
  <si>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</si>
  <si>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</si>
  <si>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</si>
  <si>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</si>
  <si>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</si>
  <si>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</si>
  <si>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</si>
  <si>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</si>
  <si>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</si>
  <si>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</si>
  <si>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</si>
  <si>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</si>
  <si>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</si>
  <si>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</si>
  <si>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</si>
  <si>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</si>
  <si>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</si>
  <si>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</si>
  <si>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</si>
  <si>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</si>
  <si>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</si>
  <si>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</si>
  <si>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</si>
  <si>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</si>
  <si>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</si>
  <si>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</si>
  <si>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</si>
  <si>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</si>
  <si>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</si>
  <si>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</si>
  <si>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</si>
  <si>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</si>
  <si>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</si>
  <si>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</si>
  <si>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</si>
  <si>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</si>
  <si>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</si>
  <si>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</si>
  <si>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</si>
  <si>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</si>
  <si>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</si>
  <si>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</si>
  <si>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</si>
  <si>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</si>
  <si>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</si>
  <si>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</si>
  <si>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</si>
  <si>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</si>
  <si>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</si>
  <si>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</si>
  <si>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</si>
  <si>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</si>
  <si>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</si>
  <si>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</si>
  <si>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</si>
  <si>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</si>
  <si>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</si>
  <si>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</si>
  <si>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</si>
  <si>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</si>
  <si>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</si>
  <si>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</si>
  <si>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</si>
  <si>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</si>
  <si>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</si>
  <si>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</si>
  <si>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</si>
  <si>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</si>
  <si>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</si>
  <si>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</si>
  <si>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</si>
  <si>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</si>
  <si>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</si>
  <si>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</si>
  <si>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</si>
  <si>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</si>
  <si>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</si>
  <si>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</si>
  <si>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</si>
  <si>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</si>
  <si>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</si>
  <si>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</si>
  <si>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</si>
  <si>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</si>
  <si>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</si>
  <si>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</si>
  <si>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</si>
  <si>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</si>
  <si>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</si>
  <si>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</si>
  <si>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</si>
  <si>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</si>
  <si>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</si>
  <si>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</si>
  <si>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</si>
  <si>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</si>
  <si>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</si>
  <si>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</si>
  <si>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</si>
  <si>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</si>
  <si>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</si>
  <si>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</si>
  <si>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</si>
  <si>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</si>
  <si>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</si>
  <si>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</si>
  <si>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</si>
  <si>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</si>
  <si>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</si>
  <si>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</si>
  <si>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</si>
  <si>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</si>
  <si>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</si>
  <si>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</si>
  <si>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</si>
  <si>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</si>
  <si>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</si>
  <si>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</si>
  <si>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</si>
  <si>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</si>
  <si>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</si>
  <si>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</si>
  <si>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</si>
  <si>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</si>
  <si>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</si>
  <si>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</si>
  <si>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</si>
  <si>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</si>
  <si>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</si>
  <si>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</si>
  <si>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</si>
  <si>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</si>
  <si>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</si>
  <si>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</si>
  <si>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</si>
  <si>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</si>
  <si>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</si>
  <si>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</si>
  <si>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</si>
  <si>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</si>
  <si>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</si>
  <si>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</si>
  <si>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</si>
  <si>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</si>
  <si>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</si>
  <si>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</si>
  <si>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</si>
  <si>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</si>
  <si>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</si>
  <si>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</si>
  <si>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</si>
  <si>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</si>
  <si>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</si>
  <si>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</si>
  <si>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</si>
  <si>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</si>
  <si>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</si>
  <si>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</si>
  <si>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</si>
  <si>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</si>
  <si>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</si>
  <si>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</si>
  <si>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</si>
  <si>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</si>
  <si>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</si>
  <si>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</si>
  <si>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</si>
  <si>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</si>
  <si>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</si>
  <si>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</si>
  <si>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</si>
  <si>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</si>
  <si>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</si>
  <si>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</si>
  <si>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</si>
  <si>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</si>
  <si>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</si>
  <si>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</si>
  <si>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</si>
  <si>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</si>
  <si>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</si>
  <si>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</si>
  <si>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</si>
  <si>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</si>
  <si>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</si>
  <si>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</si>
  <si>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</si>
  <si>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</si>
  <si>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</si>
  <si>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</si>
  <si>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</si>
  <si>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</si>
  <si>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</si>
  <si>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</si>
  <si>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</si>
  <si>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</si>
  <si>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</si>
  <si>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</si>
  <si>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</si>
  <si>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</si>
  <si>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</si>
  <si>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</si>
  <si>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</si>
  <si>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</si>
  <si>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</si>
  <si>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</si>
  <si>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</si>
  <si>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</si>
  <si>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</si>
  <si>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</si>
  <si>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</si>
  <si>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</si>
  <si>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</si>
  <si>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</si>
  <si>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</si>
  <si>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</si>
  <si>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</si>
  <si>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</si>
  <si>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</si>
  <si>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</si>
  <si>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</si>
  <si>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</si>
  <si>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</si>
  <si>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</si>
  <si>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</si>
  <si>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</si>
  <si>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</si>
  <si>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</si>
  <si>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</si>
  <si>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</si>
  <si>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</si>
  <si>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</si>
  <si>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</si>
  <si>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</si>
  <si>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</si>
  <si>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</si>
  <si>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</si>
  <si>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</si>
  <si>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</si>
  <si>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</si>
  <si>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</si>
  <si>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</si>
  <si>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</si>
  <si>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</si>
  <si>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</si>
  <si>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</si>
  <si>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</si>
  <si>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</si>
  <si>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</si>
  <si>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</si>
  <si>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</si>
  <si>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</si>
  <si>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</si>
  <si>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</si>
  <si>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</si>
  <si>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</si>
  <si>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</si>
  <si>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</si>
  <si>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</si>
  <si>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</si>
  <si>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</si>
  <si>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</si>
  <si>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</si>
  <si>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</si>
  <si>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</si>
  <si>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</si>
  <si>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</si>
  <si>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</si>
  <si>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</si>
  <si>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</si>
  <si>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</si>
  <si>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</si>
  <si>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</si>
  <si>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</si>
  <si>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</si>
  <si>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</si>
  <si>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</si>
  <si>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</si>
  <si>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</si>
  <si>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</si>
  <si>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</si>
  <si>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</si>
  <si>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</si>
  <si>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</si>
  <si>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</si>
  <si>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</si>
  <si>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</si>
  <si>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</si>
  <si>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</si>
  <si>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</si>
  <si>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</si>
  <si>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</si>
  <si>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</si>
  <si>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</si>
  <si>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</si>
  <si>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</si>
  <si>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</si>
  <si>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</si>
  <si>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</si>
  <si>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</si>
  <si>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</si>
  <si>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</si>
  <si>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</si>
  <si>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</si>
  <si>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</si>
  <si>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</si>
  <si>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</si>
  <si>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</si>
  <si>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</si>
  <si>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</si>
  <si>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</si>
  <si>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</si>
  <si>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</si>
  <si>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</si>
  <si>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</si>
  <si>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</si>
  <si>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</si>
  <si>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</si>
  <si>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</si>
  <si>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</si>
  <si>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</si>
  <si>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</si>
  <si>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</si>
  <si>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</si>
  <si>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</si>
  <si>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</si>
  <si>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</si>
  <si>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</si>
  <si>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</si>
  <si>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</si>
  <si>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</si>
  <si>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</si>
  <si>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</si>
  <si>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</si>
  <si>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</si>
  <si>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</si>
  <si>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</si>
  <si>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</si>
  <si>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</si>
  <si>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</si>
  <si>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</si>
  <si>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</si>
  <si>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</si>
  <si>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</si>
  <si>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</si>
  <si>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</si>
  <si>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</si>
  <si>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</si>
  <si>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</si>
  <si>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</si>
  <si>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</si>
  <si>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</si>
  <si>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</si>
  <si>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</si>
  <si>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</si>
  <si>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</si>
  <si>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</si>
  <si>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</si>
  <si>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</si>
  <si>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</si>
  <si>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</si>
  <si>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</si>
  <si>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</si>
  <si>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</si>
  <si>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</si>
  <si>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</si>
  <si>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</si>
  <si>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</si>
  <si>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</si>
  <si>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</si>
  <si>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</si>
  <si>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</si>
  <si>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</si>
  <si>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</si>
  <si>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</si>
  <si>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</si>
  <si>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</si>
  <si>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</si>
  <si>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</si>
  <si>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</si>
  <si>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</si>
  <si>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</si>
  <si>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</si>
  <si>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</si>
  <si>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</si>
  <si>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</si>
  <si>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</si>
  <si>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</si>
  <si>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</si>
  <si>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</si>
  <si>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</si>
  <si>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</si>
  <si>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</si>
  <si>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</si>
  <si>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</si>
  <si>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</si>
  <si>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</si>
  <si>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</si>
  <si>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</si>
  <si>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</si>
  <si>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</si>
  <si>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</si>
  <si>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</si>
  <si>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</si>
  <si>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</si>
  <si>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</si>
  <si>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</si>
  <si>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</si>
  <si>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</si>
  <si>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</si>
  <si>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</si>
  <si>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</si>
  <si>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</si>
  <si>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</si>
  <si>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</si>
  <si>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</si>
  <si>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</si>
  <si>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</si>
  <si>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</si>
  <si>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</si>
  <si>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</si>
  <si>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</si>
  <si>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</si>
  <si>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</si>
  <si>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</si>
  <si>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</si>
  <si>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</si>
  <si>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</si>
  <si>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</si>
  <si>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</si>
  <si>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</si>
  <si>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</si>
  <si>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</si>
  <si>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</si>
  <si>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</si>
  <si>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</si>
  <si>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</si>
  <si>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</si>
  <si>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</si>
  <si>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</si>
  <si>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</si>
  <si>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</si>
  <si>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</si>
  <si>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</si>
  <si>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</si>
  <si>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</si>
  <si>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</si>
  <si>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</si>
  <si>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</si>
  <si>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</si>
  <si>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</si>
  <si>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</si>
  <si>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</si>
  <si>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</si>
  <si>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</si>
  <si>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</si>
  <si>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</si>
  <si>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</si>
  <si>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</si>
  <si>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</si>
  <si>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</si>
  <si>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</si>
  <si>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</si>
  <si>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</si>
  <si>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</si>
  <si>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</si>
  <si>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</si>
  <si>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</si>
  <si>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</si>
  <si>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</si>
  <si>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</si>
  <si>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</si>
  <si>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</si>
  <si>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</si>
  <si>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</si>
  <si>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</si>
  <si>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</si>
  <si>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</si>
  <si>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</si>
  <si>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</si>
  <si>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</si>
  <si>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</si>
  <si>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</si>
  <si>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</si>
  <si>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</si>
  <si>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</si>
  <si>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</si>
  <si>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</si>
  <si>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</si>
  <si>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</si>
  <si>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</si>
  <si>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</si>
  <si>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</si>
  <si>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</si>
  <si>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</si>
  <si>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</si>
  <si>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</si>
  <si>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</si>
  <si>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</si>
  <si>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</si>
  <si>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</si>
  <si>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</si>
  <si>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</si>
  <si>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</si>
  <si>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</si>
  <si>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</si>
  <si>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</si>
  <si>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</si>
  <si>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</si>
  <si>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</si>
  <si>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</si>
  <si>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</si>
  <si>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</si>
  <si>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</si>
  <si>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</si>
  <si>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</si>
  <si>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</si>
  <si>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</si>
  <si>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</si>
  <si>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</si>
  <si>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</si>
  <si>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</si>
  <si>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</si>
  <si>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</si>
  <si>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</si>
  <si>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</si>
  <si>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</si>
  <si>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</si>
  <si>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</si>
  <si>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</si>
  <si>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</si>
  <si>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</si>
  <si>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</si>
  <si>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</si>
  <si>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</si>
  <si>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</si>
  <si>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</si>
  <si>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</si>
  <si>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</si>
  <si>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</si>
  <si>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</si>
  <si>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</si>
  <si>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</si>
  <si>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</si>
  <si>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</si>
  <si>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</si>
  <si>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</si>
  <si>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</si>
  <si>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</si>
  <si>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</si>
  <si>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</si>
  <si>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</si>
  <si>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</si>
  <si>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</si>
  <si>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</si>
  <si>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</si>
  <si>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</si>
  <si>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</si>
  <si>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</si>
  <si>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</si>
  <si>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</si>
  <si>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</si>
  <si>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</si>
  <si>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</si>
  <si>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</si>
  <si>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</si>
  <si>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</si>
  <si>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</si>
  <si>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</si>
  <si>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</si>
  <si>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</si>
  <si>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</si>
  <si>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</si>
  <si>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</si>
  <si>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</si>
  <si>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</si>
  <si>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</si>
  <si>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</si>
  <si>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</si>
  <si>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</si>
  <si>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</si>
  <si>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</si>
  <si>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</si>
  <si>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</si>
  <si>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</si>
  <si>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</si>
  <si>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</si>
  <si>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</si>
  <si>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</si>
  <si>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</si>
  <si>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</si>
  <si>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</si>
  <si>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</si>
  <si>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</si>
  <si>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</si>
  <si>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</si>
  <si>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</si>
  <si>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</si>
  <si>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</si>
  <si>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</si>
  <si>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</si>
  <si>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</si>
  <si>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</si>
  <si>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</si>
  <si>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</si>
  <si>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</si>
  <si>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</si>
  <si>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</si>
  <si>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</si>
  <si>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</si>
  <si>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</si>
  <si>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</si>
  <si>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</si>
  <si>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</si>
  <si>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</si>
  <si>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</si>
  <si>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</si>
  <si>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</si>
  <si>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</si>
  <si>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</si>
  <si>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</si>
  <si>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</si>
  <si>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</si>
  <si>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</si>
  <si>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</si>
  <si>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</si>
  <si>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</si>
  <si>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</si>
  <si>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</si>
  <si>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</si>
  <si>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</si>
  <si>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</si>
  <si>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</si>
  <si>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</si>
  <si>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</si>
  <si>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</si>
  <si>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</si>
  <si>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</si>
  <si>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</si>
  <si>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</si>
  <si>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</si>
  <si>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</si>
  <si>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</si>
  <si>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</si>
  <si>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</si>
  <si>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</si>
  <si>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</si>
  <si>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</si>
  <si>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</si>
  <si>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</si>
  <si>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</si>
  <si>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</si>
  <si>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</si>
  <si>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</si>
  <si>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</si>
  <si>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</si>
  <si>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</si>
  <si>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</si>
  <si>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</si>
  <si>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</si>
  <si>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</si>
  <si>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</si>
  <si>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</si>
  <si>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</si>
  <si>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</si>
  <si>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</si>
  <si>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</si>
  <si>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</si>
  <si>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</si>
  <si>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</si>
  <si>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</si>
  <si>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</si>
  <si>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</si>
  <si>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</si>
  <si>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</si>
  <si>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</si>
  <si>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</si>
  <si>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</si>
  <si>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</si>
  <si>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</si>
  <si>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</si>
  <si>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</si>
  <si>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</si>
  <si>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</si>
  <si>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</si>
  <si>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</si>
  <si>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</si>
  <si>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</si>
  <si>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</si>
  <si>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</si>
  <si>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</si>
  <si>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</si>
  <si>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</si>
  <si>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</si>
  <si>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</si>
  <si>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</si>
  <si>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</si>
  <si>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</si>
  <si>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</si>
  <si>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</si>
  <si>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</si>
  <si>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</si>
  <si>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</si>
  <si>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</si>
  <si>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</si>
  <si>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</si>
  <si>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</si>
  <si>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</si>
  <si>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</si>
  <si>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</si>
  <si>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</si>
  <si>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</si>
  <si>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</si>
  <si>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</si>
  <si>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</si>
  <si>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</si>
  <si>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</si>
  <si>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</si>
  <si>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</si>
  <si>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</si>
  <si>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</si>
  <si>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</si>
  <si>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</si>
  <si>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</si>
  <si>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</si>
  <si>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</si>
  <si>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</si>
  <si>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</si>
  <si>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</si>
  <si>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</si>
  <si>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</si>
  <si>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</si>
  <si>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</si>
  <si>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</si>
  <si>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</si>
  <si>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</si>
  <si>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</si>
  <si>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</si>
  <si>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</si>
  <si>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</si>
  <si>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</si>
  <si>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</si>
  <si>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</si>
  <si>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</si>
  <si>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</si>
  <si>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</si>
  <si>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</si>
  <si>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</si>
  <si>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</si>
  <si>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</si>
  <si>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</si>
  <si>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</si>
  <si>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</si>
  <si>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</si>
  <si>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</si>
  <si>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</si>
  <si>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</si>
  <si>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</si>
  <si>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</si>
  <si>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</si>
  <si>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</si>
  <si>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</si>
  <si>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</si>
  <si>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</si>
  <si>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</si>
  <si>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</si>
  <si>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</si>
  <si>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</si>
  <si>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</si>
  <si>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</si>
  <si>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</si>
  <si>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</si>
  <si>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</si>
  <si>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</si>
  <si>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</si>
  <si>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</si>
  <si>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</si>
  <si>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</si>
  <si>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</si>
  <si>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</si>
  <si>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</si>
  <si>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</si>
  <si>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</si>
  <si>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</si>
  <si>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</si>
  <si>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</si>
  <si>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</si>
  <si>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</si>
  <si>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</si>
  <si>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</si>
  <si>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</si>
  <si>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</si>
  <si>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</si>
  <si>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</si>
  <si>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</si>
  <si>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</si>
  <si>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</si>
  <si>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</si>
  <si>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</si>
  <si>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</si>
  <si>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</si>
  <si>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</si>
  <si>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</si>
  <si>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</si>
  <si>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</si>
  <si>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</si>
  <si>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</si>
  <si>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</si>
  <si>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</si>
  <si>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</si>
  <si>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</si>
  <si>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</si>
  <si>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</si>
  <si>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</si>
  <si>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</si>
  <si>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</si>
  <si>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</si>
  <si>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</si>
  <si>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</si>
  <si>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</si>
  <si>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</si>
  <si>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</si>
  <si>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</si>
  <si>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</si>
  <si>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</si>
  <si>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</si>
  <si>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</si>
  <si>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</si>
  <si>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</si>
  <si>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</si>
  <si>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</si>
  <si>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</si>
  <si>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</si>
  <si>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</si>
  <si>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</si>
  <si>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</si>
  <si>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</si>
  <si>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</si>
  <si>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</si>
  <si>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</si>
  <si>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</si>
  <si>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</si>
  <si>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</si>
  <si>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</si>
  <si>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</si>
  <si>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</si>
  <si>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</si>
  <si>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</si>
  <si>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</si>
  <si>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</si>
  <si>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</si>
  <si>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</si>
  <si>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</si>
  <si>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</si>
  <si>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</si>
  <si>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</si>
  <si>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</si>
  <si>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</si>
  <si>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</si>
  <si>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</si>
  <si>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</si>
  <si>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</si>
  <si>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</si>
  <si>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</si>
  <si>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</si>
  <si>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</si>
  <si>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</si>
  <si>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</si>
  <si>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</si>
  <si>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</si>
  <si>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</si>
  <si>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</si>
  <si>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</si>
  <si>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</si>
  <si>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</si>
  <si>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</si>
  <si>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</si>
  <si>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</si>
  <si>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</si>
  <si>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</si>
  <si>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</si>
  <si>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</si>
  <si>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</si>
  <si>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</si>
  <si>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</si>
  <si>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</si>
  <si>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</si>
  <si>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</si>
  <si>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</si>
  <si>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</si>
  <si>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</si>
  <si>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</si>
  <si>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</si>
  <si>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</si>
  <si>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</si>
  <si>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</si>
  <si>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</si>
  <si>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</si>
  <si>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</si>
  <si>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</si>
  <si>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</si>
  <si>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</si>
  <si>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</si>
  <si>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</si>
  <si>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</si>
  <si>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</si>
  <si>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</si>
  <si>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</si>
  <si>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</si>
  <si>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</si>
  <si>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</si>
  <si>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</si>
  <si>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</si>
  <si>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</si>
  <si>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</si>
  <si>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</si>
  <si>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</si>
  <si>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</si>
  <si>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</si>
  <si>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</si>
  <si>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</si>
  <si>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</si>
  <si>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</si>
  <si>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</si>
  <si>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</si>
  <si>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</si>
  <si>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</si>
  <si>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</si>
  <si>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</si>
  <si>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</si>
  <si>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</si>
  <si>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</si>
  <si>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</si>
  <si>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</si>
  <si>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</si>
  <si>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</si>
  <si>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</si>
  <si>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</si>
  <si>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</si>
  <si>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</si>
  <si>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</si>
  <si>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</si>
  <si>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</si>
  <si>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</si>
  <si>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</si>
  <si>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</si>
  <si>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</si>
  <si>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</si>
  <si>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</si>
  <si>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</si>
  <si>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</si>
  <si>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</si>
  <si>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</si>
  <si>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</si>
  <si>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</si>
  <si>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</si>
  <si>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</si>
  <si>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</si>
  <si>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</si>
  <si>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</si>
  <si>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</si>
  <si>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</si>
  <si>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</si>
  <si>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</si>
  <si>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</si>
  <si>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</si>
  <si>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</si>
  <si>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</si>
  <si>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</si>
  <si>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</si>
  <si>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</si>
  <si>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</si>
  <si>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</si>
  <si>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</si>
  <si>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</si>
  <si>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</si>
  <si>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</si>
  <si>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</si>
  <si>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</si>
  <si>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</si>
  <si>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</si>
  <si>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</si>
  <si>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</si>
  <si>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</si>
  <si>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</si>
  <si>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</si>
  <si>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</si>
  <si>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</si>
  <si>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</si>
  <si>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</si>
  <si>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</si>
  <si>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</si>
  <si>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</si>
  <si>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</si>
  <si>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</si>
  <si>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</si>
  <si>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</si>
  <si>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</si>
  <si>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</si>
  <si>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</si>
  <si>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</si>
  <si>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</si>
  <si>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</si>
  <si>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</si>
  <si>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</si>
  <si>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</si>
  <si>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</si>
  <si>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</si>
  <si>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</si>
  <si>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</si>
  <si>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</si>
  <si>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</si>
  <si>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</si>
  <si>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</si>
  <si>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</si>
  <si>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</si>
  <si>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</si>
  <si>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</si>
  <si>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</si>
  <si>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</si>
  <si>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</si>
  <si>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</si>
  <si>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</si>
  <si>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</si>
  <si>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</si>
  <si>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</si>
  <si>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</si>
  <si>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</si>
  <si>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</si>
  <si>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</si>
  <si>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</si>
  <si>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</si>
  <si>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</si>
  <si>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</si>
  <si>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</si>
  <si>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</si>
  <si>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</si>
  <si>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</si>
  <si>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</si>
  <si>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</si>
  <si>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</si>
  <si>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</si>
  <si>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</si>
  <si>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</si>
  <si>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</si>
  <si>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</si>
  <si>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</si>
  <si>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</si>
  <si>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</si>
  <si>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</si>
  <si>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</si>
  <si>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</si>
  <si>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</si>
  <si>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</si>
  <si>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</si>
  <si>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</si>
  <si>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</si>
  <si>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</si>
  <si>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</si>
  <si>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</si>
  <si>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</si>
  <si>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</si>
  <si>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</si>
  <si>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</si>
  <si>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</si>
  <si>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</si>
  <si>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</si>
  <si>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</si>
  <si>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</si>
  <si>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</si>
  <si>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</si>
  <si>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</si>
  <si>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</si>
  <si>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</si>
  <si>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</si>
  <si>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</si>
  <si>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</si>
  <si>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</si>
  <si>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</si>
  <si>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</si>
  <si>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</si>
  <si>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</si>
  <si>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</si>
  <si>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</si>
  <si>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</si>
  <si>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</si>
  <si>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</si>
  <si>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</si>
  <si>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</si>
  <si>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</si>
  <si>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</si>
  <si>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</si>
  <si>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</si>
  <si>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</si>
  <si>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</si>
  <si>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</si>
  <si>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</si>
  <si>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</si>
  <si>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</si>
  <si>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</si>
  <si>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</si>
  <si>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</si>
  <si>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</si>
  <si>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</si>
  <si>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</si>
  <si>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</si>
  <si>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</si>
  <si>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</si>
  <si>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</si>
  <si>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</si>
  <si>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</si>
  <si>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</si>
  <si>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</si>
  <si>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</si>
  <si>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</si>
  <si>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</si>
  <si>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</si>
  <si>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</si>
  <si>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</si>
  <si>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</si>
  <si>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</si>
  <si>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</si>
  <si>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</si>
  <si>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</si>
  <si>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</si>
  <si>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</si>
  <si>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</si>
  <si>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</si>
  <si>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</si>
  <si>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</si>
  <si>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</si>
  <si>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</si>
  <si>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</si>
  <si>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</si>
  <si>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</si>
  <si>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</si>
  <si>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</si>
  <si>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</si>
  <si>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</si>
  <si>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</si>
  <si>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</si>
  <si>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</si>
  <si>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</si>
  <si>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</si>
  <si>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</si>
  <si>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</si>
  <si>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</si>
  <si>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</si>
  <si>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</si>
  <si>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</si>
  <si>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</si>
  <si>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</si>
  <si>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</si>
  <si>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</si>
  <si>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</si>
  <si>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</si>
  <si>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</si>
  <si>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</si>
  <si>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</si>
  <si>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</si>
  <si>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</si>
  <si>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</si>
  <si>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</si>
  <si>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</si>
  <si>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</si>
  <si>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</si>
  <si>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</si>
  <si>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</si>
  <si>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</si>
  <si>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</si>
  <si>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</si>
  <si>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</si>
  <si>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</si>
  <si>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</si>
  <si>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</si>
  <si>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</si>
  <si>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</si>
  <si>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</si>
  <si>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</si>
  <si>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</si>
  <si>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</si>
  <si>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</si>
  <si>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</si>
  <si>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</si>
  <si>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</si>
  <si>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</si>
  <si>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</si>
  <si>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</si>
  <si>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</si>
  <si>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</si>
  <si>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</si>
  <si>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</si>
  <si>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</si>
  <si>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</si>
  <si>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</si>
  <si>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</si>
  <si>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</si>
  <si>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</si>
  <si>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</si>
  <si>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</si>
  <si>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</si>
  <si>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</si>
  <si>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</si>
  <si>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</si>
  <si>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</si>
  <si>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</si>
  <si>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</si>
  <si>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</si>
  <si>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</si>
  <si>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</si>
  <si>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</si>
  <si>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</si>
  <si>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</si>
  <si>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</si>
  <si>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</si>
  <si>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</si>
  <si>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</si>
  <si>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</si>
  <si>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</si>
  <si>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</si>
  <si>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</si>
  <si>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</si>
  <si>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</si>
  <si>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</si>
  <si>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</si>
  <si>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</si>
  <si>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</si>
  <si>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</si>
  <si>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</si>
  <si>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</si>
  <si>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</si>
  <si>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</si>
  <si>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</si>
  <si>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</si>
  <si>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</si>
  <si>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</si>
  <si>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</si>
  <si>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</si>
  <si>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</si>
  <si>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</si>
  <si>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</si>
  <si>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</si>
  <si>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</si>
  <si>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</si>
  <si>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</si>
  <si>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</si>
  <si>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</si>
  <si>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</si>
  <si>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</si>
  <si>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</si>
  <si>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</si>
  <si>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</si>
  <si>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</si>
  <si>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</si>
  <si>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</si>
  <si>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</si>
  <si>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</si>
  <si>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</si>
  <si>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</si>
  <si>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</si>
  <si>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</si>
  <si>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</si>
  <si>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</si>
  <si>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</si>
  <si>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</si>
  <si>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</si>
  <si>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</si>
  <si>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</si>
  <si>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</si>
  <si>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</si>
  <si>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</si>
  <si>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</si>
  <si>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</si>
  <si>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</si>
  <si>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</si>
  <si>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</si>
  <si>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</si>
  <si>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</si>
  <si>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</si>
  <si>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</si>
  <si>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</si>
  <si>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</si>
  <si>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</si>
  <si>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</si>
  <si>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</si>
  <si>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</si>
  <si>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</si>
  <si>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</si>
  <si>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</si>
  <si>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</si>
  <si>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</si>
  <si>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</si>
  <si>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</si>
  <si>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</si>
  <si>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</si>
  <si>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</si>
  <si>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</si>
  <si>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</si>
  <si>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</si>
  <si>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</si>
  <si>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</si>
  <si>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</si>
  <si>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</si>
  <si>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</si>
  <si>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</si>
  <si>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</si>
  <si>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</si>
  <si>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</si>
  <si>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</si>
  <si>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</si>
  <si>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</si>
  <si>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</si>
  <si>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</si>
  <si>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</si>
  <si>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</si>
  <si>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</si>
  <si>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</si>
  <si>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</si>
  <si>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</si>
  <si>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</si>
  <si>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</si>
  <si>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</si>
  <si>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</si>
  <si>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</si>
  <si>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</si>
  <si>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</si>
  <si>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</si>
  <si>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</si>
  <si>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</si>
  <si>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</si>
  <si>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</si>
  <si>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</si>
  <si>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</si>
  <si>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</si>
  <si>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</si>
  <si>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</si>
  <si>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</si>
  <si>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</si>
  <si>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</si>
  <si>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</si>
  <si>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</si>
  <si>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</si>
  <si>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</si>
  <si>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</si>
  <si>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</si>
  <si>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</si>
  <si>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</si>
  <si>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</si>
  <si>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</si>
  <si>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</si>
  <si>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</si>
  <si>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</si>
  <si>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</si>
  <si>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</si>
  <si>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</si>
  <si>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</si>
  <si>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</si>
  <si>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</si>
  <si>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</si>
  <si>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</si>
  <si>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</si>
  <si>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</si>
  <si>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</si>
  <si>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</si>
  <si>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</si>
  <si>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</si>
  <si>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</si>
  <si>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</si>
  <si>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</si>
  <si>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</si>
  <si>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</si>
  <si>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</si>
  <si>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</si>
  <si>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</si>
  <si>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</si>
  <si>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</si>
  <si>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</si>
  <si>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</si>
  <si>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</si>
  <si>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</si>
  <si>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</si>
  <si>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</si>
  <si>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</si>
  <si>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</si>
  <si>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</si>
  <si>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</si>
  <si>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</si>
  <si>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</si>
  <si>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</si>
  <si>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</si>
  <si>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</si>
  <si>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</si>
  <si>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</si>
  <si>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</si>
  <si>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</si>
  <si>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</si>
  <si>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</si>
  <si>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</si>
  <si>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</si>
  <si>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</si>
  <si>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</si>
  <si>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</si>
  <si>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</si>
  <si>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</si>
  <si>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</si>
  <si>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</si>
  <si>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</si>
  <si>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</si>
  <si>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</si>
  <si>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</si>
  <si>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</si>
  <si>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</si>
  <si>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</si>
  <si>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</si>
  <si>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</si>
  <si>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</si>
  <si>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</si>
  <si>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</si>
  <si>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</si>
  <si>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</si>
  <si>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</si>
  <si>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</si>
  <si>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</si>
  <si>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</si>
  <si>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</si>
  <si>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</si>
  <si>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</si>
  <si>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</si>
  <si>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</si>
  <si>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</si>
  <si>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</si>
  <si>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</si>
  <si>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</si>
  <si>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</si>
  <si>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</si>
  <si>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</si>
  <si>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</si>
  <si>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</si>
  <si>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</si>
  <si>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</si>
  <si>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</si>
  <si>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</si>
  <si>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</si>
  <si>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</si>
  <si>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</si>
  <si>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</si>
  <si>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</si>
  <si>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</si>
  <si>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</si>
  <si>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</si>
  <si>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</si>
  <si>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</si>
  <si>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</si>
  <si>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</si>
  <si>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</si>
  <si>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</si>
  <si>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</si>
  <si>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</si>
  <si>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</si>
  <si>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</si>
  <si>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</si>
  <si>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</si>
  <si>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</si>
  <si>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</si>
  <si>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</si>
  <si>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</si>
  <si>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</si>
  <si>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</si>
  <si>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</si>
  <si>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</si>
  <si>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</si>
  <si>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</si>
  <si>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</si>
  <si>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</si>
  <si>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</si>
  <si>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</si>
  <si>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</si>
  <si>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</si>
  <si>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</si>
  <si>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</si>
  <si>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</si>
  <si>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</si>
  <si>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</si>
  <si>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</si>
  <si>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</si>
  <si>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</si>
  <si>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</si>
  <si>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</si>
  <si>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</si>
  <si>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</si>
  <si>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</si>
  <si>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</si>
  <si>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</si>
  <si>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</si>
  <si>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</si>
  <si>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</si>
  <si>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</si>
  <si>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</si>
  <si>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</si>
  <si>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</si>
  <si>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</si>
  <si>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</si>
  <si>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</si>
  <si>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</si>
  <si>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</si>
  <si>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</si>
  <si>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</si>
  <si>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</si>
  <si>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</si>
  <si>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</si>
  <si>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</si>
  <si>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</si>
  <si>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</si>
  <si>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</si>
  <si>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</si>
  <si>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</si>
  <si>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</si>
  <si>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</si>
  <si>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</si>
  <si>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</si>
  <si>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</si>
  <si>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</si>
  <si>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</si>
  <si>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</si>
  <si>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</si>
  <si>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</si>
  <si>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</si>
  <si>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</si>
  <si>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</si>
  <si>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</si>
  <si>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</si>
  <si>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</si>
  <si>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</si>
  <si>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</si>
  <si>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</si>
  <si>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</si>
  <si>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</si>
  <si>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</si>
  <si>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</si>
  <si>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</si>
  <si>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</si>
  <si>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</si>
  <si>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</si>
  <si>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</si>
  <si>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</si>
  <si>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</si>
  <si>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</si>
  <si>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</si>
  <si>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</si>
  <si>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</si>
  <si>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</si>
  <si>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</si>
  <si>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</si>
  <si>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</si>
  <si>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</si>
  <si>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</si>
  <si>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</si>
  <si>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</si>
  <si>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</si>
  <si>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</si>
  <si>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</si>
  <si>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</si>
  <si>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</si>
  <si>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</si>
  <si>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</si>
  <si>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</si>
  <si>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</si>
  <si>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</si>
  <si>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</si>
  <si>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</si>
  <si>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</si>
  <si>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</si>
  <si>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</si>
  <si>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</si>
  <si>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</si>
  <si>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</si>
  <si>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</si>
  <si>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</si>
  <si>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</si>
  <si>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</si>
  <si>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</si>
  <si>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</si>
  <si>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</si>
  <si>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</si>
  <si>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</si>
  <si>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</si>
  <si>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</si>
  <si>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</si>
  <si>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</si>
  <si>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</si>
  <si>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</si>
  <si>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</si>
  <si>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</si>
  <si>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</si>
  <si>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</si>
  <si>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</si>
  <si>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</si>
  <si>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</si>
  <si>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</si>
  <si>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</si>
  <si>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</si>
  <si>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</si>
  <si>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</si>
  <si>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</si>
  <si>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</si>
  <si>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</si>
  <si>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</si>
  <si>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</si>
  <si>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</si>
  <si>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</si>
  <si>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</si>
  <si>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</si>
  <si>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</si>
  <si>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</si>
  <si>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</si>
  <si>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</si>
  <si>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</si>
  <si>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</si>
  <si>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</si>
  <si>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</si>
  <si>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</si>
  <si>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</si>
  <si>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</si>
  <si>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</si>
  <si>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</si>
  <si>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</si>
  <si>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</si>
  <si>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</si>
  <si>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</si>
  <si>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</si>
  <si>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</si>
  <si>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</si>
  <si>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</si>
  <si>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</si>
  <si>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</si>
  <si>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</si>
  <si>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</si>
  <si>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</si>
  <si>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</si>
  <si>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</si>
  <si>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</si>
  <si>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</si>
  <si>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</si>
  <si>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</si>
  <si>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</si>
  <si>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</si>
  <si>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</si>
  <si>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</si>
  <si>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</si>
  <si>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</si>
  <si>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</si>
  <si>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</si>
  <si>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</si>
  <si>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</si>
  <si>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</si>
  <si>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</si>
  <si>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</si>
  <si>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</si>
  <si>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</si>
  <si>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</si>
  <si>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</si>
  <si>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</si>
  <si>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</si>
  <si>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</si>
  <si>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</si>
  <si>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</si>
  <si>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</si>
  <si>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</si>
  <si>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</si>
  <si>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</si>
  <si>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</si>
  <si>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</si>
  <si>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</si>
  <si>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</si>
  <si>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</si>
  <si>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</si>
  <si>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</si>
  <si>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</si>
  <si>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</si>
  <si>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</si>
  <si>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</si>
  <si>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</si>
  <si>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</si>
  <si>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</si>
  <si>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</si>
  <si>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</si>
  <si>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</si>
  <si>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</si>
  <si>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</si>
  <si>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</si>
  <si>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</si>
  <si>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</si>
  <si>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</si>
  <si>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</si>
  <si>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</si>
  <si>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</si>
  <si>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</si>
  <si>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</si>
  <si>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</si>
  <si>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</si>
  <si>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</si>
  <si>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</si>
  <si>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</si>
  <si>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</si>
  <si>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</si>
  <si>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</si>
  <si>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</si>
  <si>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</si>
  <si>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</si>
  <si>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</si>
  <si>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</si>
  <si>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</si>
  <si>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</si>
  <si>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</si>
  <si>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</si>
  <si>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</si>
  <si>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</si>
  <si>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</si>
  <si>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</si>
  <si>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</si>
  <si>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</si>
  <si>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</si>
  <si>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</si>
  <si>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</si>
  <si>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</si>
  <si>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</si>
  <si>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</si>
  <si>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</si>
  <si>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</si>
  <si>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</si>
  <si>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</si>
  <si>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</si>
  <si>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</si>
  <si>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</si>
  <si>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</si>
  <si>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</si>
  <si>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</si>
  <si>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</si>
  <si>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</si>
  <si>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</si>
  <si>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</si>
  <si>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</si>
  <si>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</si>
  <si>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</si>
  <si>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</si>
  <si>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</si>
  <si>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</si>
  <si>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</si>
  <si>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</si>
  <si>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</si>
  <si>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</si>
  <si>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</si>
  <si>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</si>
  <si>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</si>
  <si>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</si>
  <si>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</si>
  <si>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</si>
  <si>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</si>
  <si>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</si>
  <si>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</si>
  <si>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</si>
  <si>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</si>
  <si>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</si>
  <si>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</si>
  <si>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</si>
  <si>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</si>
  <si>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</si>
  <si>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</si>
  <si>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</si>
  <si>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</si>
  <si>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</si>
  <si>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</si>
  <si>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</si>
  <si>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</si>
  <si>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</si>
  <si>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</si>
  <si>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</si>
  <si>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</si>
  <si>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</si>
  <si>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</si>
  <si>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</si>
  <si>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</si>
  <si>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</si>
  <si>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</si>
  <si>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</si>
  <si>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</si>
  <si>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</si>
  <si>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</si>
  <si>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</si>
  <si>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</si>
  <si>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</si>
  <si>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</si>
  <si>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</si>
  <si>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</si>
  <si>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</si>
  <si>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</si>
  <si>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</si>
  <si>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</si>
  <si>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</si>
  <si>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</si>
  <si>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</si>
  <si>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</si>
  <si>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</si>
  <si>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</si>
  <si>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</si>
  <si>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</si>
  <si>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</si>
  <si>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</si>
  <si>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</si>
  <si>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</si>
  <si>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</si>
  <si>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</si>
  <si>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</si>
  <si>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</si>
  <si>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</si>
  <si>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</si>
  <si>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</si>
  <si>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</si>
  <si>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</si>
  <si>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</si>
  <si>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</si>
  <si>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</si>
  <si>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</si>
  <si>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</si>
  <si>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</si>
  <si>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</si>
  <si>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</si>
  <si>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</si>
  <si>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</si>
  <si>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</si>
  <si>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</si>
  <si>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</si>
  <si>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</si>
  <si>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</si>
  <si>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</si>
  <si>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</si>
  <si>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</si>
  <si>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</si>
  <si>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</si>
  <si>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</si>
  <si>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</si>
  <si>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</si>
  <si>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</si>
  <si>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</si>
  <si>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</si>
  <si>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</si>
  <si>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</si>
  <si>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</si>
  <si>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</si>
  <si>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</si>
  <si>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</si>
  <si>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</si>
  <si>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</si>
  <si>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</si>
  <si>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</si>
  <si>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</si>
  <si>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</si>
  <si>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</si>
  <si>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</si>
  <si>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</si>
  <si>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</si>
  <si>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</si>
  <si>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</si>
  <si>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</si>
  <si>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</si>
  <si>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</si>
  <si>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</si>
  <si>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</si>
  <si>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</si>
  <si>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</si>
  <si>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</si>
  <si>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</si>
  <si>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</si>
  <si>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</si>
  <si>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</si>
  <si>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</si>
  <si>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</si>
  <si>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</si>
  <si>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</si>
  <si>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</si>
  <si>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</si>
  <si>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</si>
  <si>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</si>
  <si>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</si>
  <si>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</si>
  <si>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</si>
  <si>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</si>
  <si>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</si>
  <si>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</si>
  <si>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</si>
  <si>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</si>
  <si>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</si>
  <si>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</si>
  <si>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</si>
  <si>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</si>
  <si>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</si>
  <si>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</si>
  <si>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</si>
  <si>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</si>
  <si>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</si>
  <si>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</si>
  <si>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</si>
  <si>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</si>
  <si>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</si>
  <si>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</si>
  <si>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</si>
  <si>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</si>
  <si>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</si>
  <si>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</si>
  <si>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</si>
  <si>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</si>
  <si>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</si>
  <si>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</si>
  <si>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</si>
  <si>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</si>
  <si>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</si>
  <si>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</si>
  <si>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</si>
  <si>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</si>
  <si>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</si>
  <si>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</si>
  <si>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</si>
  <si>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</si>
  <si>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</si>
  <si>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</si>
  <si>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</si>
  <si>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</si>
  <si>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</si>
  <si>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</si>
  <si>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</si>
  <si>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</si>
  <si>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</si>
  <si>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</si>
  <si>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</si>
  <si>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</si>
  <si>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</si>
  <si>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</si>
  <si>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</si>
  <si>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</si>
  <si>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</si>
  <si>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</si>
  <si>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</si>
  <si>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</si>
  <si>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</si>
  <si>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</si>
  <si>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</si>
  <si>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</si>
  <si>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</si>
  <si>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</si>
  <si>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</si>
  <si>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</si>
  <si>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</si>
  <si>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</si>
  <si>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</si>
  <si>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</si>
  <si>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</si>
  <si>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</si>
  <si>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</si>
  <si>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</si>
  <si>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</si>
  <si>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</si>
  <si>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</si>
  <si>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</si>
  <si>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</si>
  <si>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</si>
  <si>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</si>
  <si>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</si>
  <si>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</si>
  <si>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</si>
  <si>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</si>
  <si>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</si>
  <si>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</si>
  <si>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</si>
  <si>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</si>
  <si>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</si>
  <si>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</si>
  <si>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</si>
  <si>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</si>
  <si>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</si>
  <si>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</si>
  <si>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</si>
  <si>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</si>
  <si>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</si>
  <si>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</si>
  <si>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</si>
  <si>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</si>
  <si>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</si>
  <si>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</si>
  <si>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</si>
  <si>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</si>
  <si>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</si>
  <si>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</si>
  <si>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</si>
  <si>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</si>
  <si>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</si>
  <si>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</si>
  <si>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</si>
  <si>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</si>
  <si>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</si>
  <si>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</si>
  <si>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</si>
  <si>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</si>
  <si>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</si>
  <si>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</si>
  <si>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</si>
  <si>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</si>
  <si>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</si>
  <si>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</si>
  <si>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</si>
  <si>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</si>
  <si>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</si>
  <si>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</si>
  <si>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</si>
  <si>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</si>
  <si>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</si>
  <si>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</si>
  <si>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</si>
  <si>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</si>
  <si>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</si>
  <si>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</si>
  <si>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</si>
  <si>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</si>
  <si>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</si>
  <si>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</si>
  <si>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</si>
  <si>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</si>
  <si>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</si>
  <si>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</si>
  <si>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</si>
  <si>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</si>
  <si>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</si>
  <si>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</si>
  <si>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</si>
  <si>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</si>
  <si>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</si>
  <si>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</si>
  <si>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</si>
  <si>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</si>
  <si>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</si>
  <si>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</si>
  <si>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</si>
  <si>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</si>
  <si>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</si>
  <si>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</si>
  <si>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</si>
  <si>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</si>
  <si>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</si>
  <si>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</si>
  <si>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</si>
  <si>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</si>
  <si>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</si>
  <si>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</si>
  <si>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</si>
  <si>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</si>
  <si>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</si>
  <si>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</si>
  <si>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</si>
  <si>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</si>
  <si>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</si>
  <si>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</si>
  <si>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</si>
  <si>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</si>
  <si>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</si>
  <si>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</si>
  <si>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</si>
  <si>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</si>
  <si>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</si>
  <si>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</si>
  <si>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</si>
  <si>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</si>
  <si>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</si>
  <si>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</si>
  <si>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</si>
  <si>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</si>
  <si>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</si>
  <si>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</si>
  <si>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</si>
  <si>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</si>
  <si>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</si>
  <si>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</si>
  <si>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</si>
  <si>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</si>
  <si>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</si>
  <si>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</si>
  <si>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</si>
  <si>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</si>
  <si>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</si>
  <si>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</si>
  <si>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</si>
  <si>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</si>
  <si>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</si>
  <si>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</si>
  <si>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</si>
  <si>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</si>
  <si>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</si>
  <si>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</si>
  <si>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</si>
  <si>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</si>
  <si>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</si>
  <si>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</si>
  <si>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</si>
  <si>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</si>
  <si>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</si>
  <si>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</si>
  <si>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</si>
  <si>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</si>
  <si>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</si>
  <si>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</si>
  <si>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</si>
  <si>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</si>
  <si>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</si>
  <si>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</si>
  <si>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</si>
  <si>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</si>
  <si>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</si>
  <si>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</si>
  <si>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</si>
  <si>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</si>
  <si>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</si>
  <si>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</si>
  <si>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</si>
  <si>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</si>
  <si>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</si>
  <si>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</si>
  <si>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</si>
  <si>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</si>
  <si>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</si>
  <si>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</si>
  <si>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</si>
  <si>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</si>
  <si>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</si>
  <si>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</si>
  <si>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</si>
  <si>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</si>
  <si>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</si>
  <si>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</si>
  <si>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</si>
  <si>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</si>
  <si>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</si>
  <si>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</si>
  <si>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</si>
  <si>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</si>
  <si>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</si>
  <si>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</si>
  <si>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</si>
  <si>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</si>
  <si>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</si>
  <si>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</si>
  <si>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</si>
  <si>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</si>
  <si>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</si>
  <si>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</si>
  <si>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</si>
  <si>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</si>
  <si>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</si>
  <si>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</si>
  <si>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</si>
  <si>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</si>
  <si>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</si>
  <si>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</si>
  <si>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</si>
  <si>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</si>
  <si>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</si>
  <si>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</si>
  <si>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</si>
  <si>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</si>
  <si>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</si>
  <si>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</si>
  <si>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</si>
  <si>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</si>
  <si>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</si>
  <si>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</si>
  <si>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</si>
  <si>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</si>
  <si>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</si>
  <si>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</si>
  <si>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</si>
  <si>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</si>
  <si>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</si>
  <si>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</si>
  <si>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</si>
  <si>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</si>
  <si>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</si>
  <si>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</si>
  <si>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</si>
  <si>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</si>
  <si>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</si>
  <si>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</si>
  <si>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</si>
  <si>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</si>
  <si>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</si>
  <si>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</si>
  <si>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</si>
  <si>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</si>
  <si>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</si>
  <si>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</si>
  <si>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</si>
  <si>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</si>
  <si>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</si>
  <si>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</si>
  <si>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</si>
  <si>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</si>
  <si>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</si>
  <si>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</si>
  <si>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</si>
  <si>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</si>
  <si>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</si>
  <si>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</si>
  <si>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</si>
  <si>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</si>
  <si>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</si>
  <si>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</si>
  <si>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</si>
  <si>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</si>
  <si>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</si>
  <si>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</si>
  <si>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</si>
  <si>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</si>
  <si>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</si>
  <si>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</si>
  <si>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</si>
  <si>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</si>
  <si>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</si>
  <si>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</si>
  <si>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</si>
  <si>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</si>
  <si>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</si>
  <si>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</si>
  <si>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</si>
  <si>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</si>
  <si>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</si>
  <si>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</si>
  <si>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</si>
  <si>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</si>
  <si>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</si>
  <si>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</si>
  <si>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</si>
  <si>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</si>
  <si>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</si>
  <si>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</si>
  <si>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</si>
  <si>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</si>
  <si>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</si>
  <si>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</si>
  <si>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</si>
  <si>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</si>
  <si>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</si>
  <si>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</si>
  <si>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</si>
  <si>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</si>
  <si>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</si>
  <si>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</si>
  <si>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</si>
  <si>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</si>
  <si>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</si>
  <si>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</si>
  <si>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</si>
  <si>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</si>
  <si>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</si>
  <si>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</si>
  <si>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</si>
  <si>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</si>
  <si>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</si>
  <si>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</si>
  <si>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</si>
  <si>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</si>
  <si>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</si>
  <si>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</si>
  <si>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</si>
  <si>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</si>
  <si>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</si>
  <si>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</si>
  <si>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</si>
  <si>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</si>
  <si>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</si>
  <si>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</si>
  <si>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</si>
  <si>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</si>
  <si>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</si>
  <si>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</si>
  <si>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</si>
  <si>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</si>
  <si>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</si>
  <si>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</si>
  <si>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</si>
  <si>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</si>
  <si>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</si>
  <si>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</si>
  <si>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</si>
  <si>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</si>
  <si>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</si>
  <si>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</si>
  <si>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</si>
  <si>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</si>
  <si>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</si>
  <si>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</si>
  <si>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</si>
  <si>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</si>
  <si>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</si>
  <si>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</si>
  <si>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</si>
  <si>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</si>
  <si>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</si>
  <si>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</si>
  <si>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</si>
  <si>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</si>
  <si>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</si>
  <si>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</si>
  <si>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</si>
  <si>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</si>
  <si>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</si>
  <si>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</si>
  <si>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</si>
  <si>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</si>
  <si>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</si>
  <si>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</si>
  <si>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</si>
  <si>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</si>
  <si>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</si>
  <si>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</si>
  <si>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</si>
  <si>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</si>
  <si>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</si>
  <si>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</si>
  <si>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</si>
  <si>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</si>
  <si>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</si>
  <si>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</si>
  <si>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</si>
  <si>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</si>
  <si>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</si>
  <si>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</si>
  <si>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</si>
  <si>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</si>
  <si>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</si>
  <si>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</si>
  <si>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</si>
  <si>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</si>
  <si>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</si>
  <si>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</si>
  <si>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</si>
  <si>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</si>
  <si>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</si>
  <si>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</si>
  <si>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</si>
  <si>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</si>
  <si>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</si>
  <si>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</si>
  <si>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</si>
  <si>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</si>
  <si>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</si>
  <si>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</si>
  <si>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</si>
  <si>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</si>
  <si>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</si>
  <si>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</si>
  <si>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</si>
  <si>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</si>
  <si>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</si>
  <si>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</si>
  <si>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</si>
  <si>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</si>
  <si>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</si>
  <si>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</si>
  <si>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</si>
  <si>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</si>
  <si>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</si>
  <si>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</si>
  <si>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</si>
  <si>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</si>
  <si>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</si>
  <si>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</si>
  <si>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</si>
  <si>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</si>
  <si>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</si>
  <si>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</si>
  <si>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</si>
  <si>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</si>
  <si>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</si>
  <si>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</si>
  <si>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</si>
  <si>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</si>
  <si>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</si>
  <si>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</si>
  <si>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</si>
  <si>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</si>
  <si>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</si>
  <si>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</si>
  <si>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</si>
  <si>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</si>
  <si>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</si>
  <si>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</si>
  <si>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</si>
  <si>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</si>
  <si>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</si>
  <si>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</si>
  <si>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</si>
  <si>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</si>
  <si>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</si>
  <si>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</si>
  <si>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</si>
  <si>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</si>
  <si>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</si>
  <si>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</si>
  <si>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</si>
  <si>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</si>
  <si>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</si>
  <si>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</si>
  <si>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</si>
  <si>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</si>
  <si>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</si>
  <si>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</si>
  <si>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</si>
  <si>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</si>
  <si>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</si>
  <si>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</si>
  <si>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</si>
  <si>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</si>
  <si>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</si>
  <si>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</si>
  <si>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</si>
  <si>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</si>
  <si>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</si>
  <si>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</si>
  <si>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</si>
  <si>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</si>
  <si>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</si>
  <si>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</si>
  <si>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</si>
  <si>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</si>
  <si>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</si>
  <si>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</si>
  <si>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</si>
  <si>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</si>
  <si>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</si>
  <si>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</si>
  <si>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</si>
  <si>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</si>
  <si>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</si>
  <si>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</si>
  <si>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</si>
  <si>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</si>
  <si>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</si>
  <si>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</si>
  <si>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</si>
  <si>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</si>
  <si>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</si>
  <si>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</si>
  <si>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</si>
  <si>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</si>
  <si>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</si>
  <si>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</si>
  <si>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</si>
  <si>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</si>
  <si>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</si>
  <si>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</si>
  <si>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</si>
  <si>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</si>
  <si>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</si>
  <si>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</si>
  <si>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</si>
  <si>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</si>
  <si>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</si>
  <si>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</si>
  <si>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</si>
  <si>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</si>
  <si>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</si>
  <si>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</si>
  <si>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</si>
  <si>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</si>
  <si>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</si>
  <si>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</si>
  <si>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</si>
  <si>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</si>
  <si>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</si>
  <si>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</si>
  <si>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</si>
  <si>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</si>
  <si>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</si>
  <si>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</si>
  <si>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</si>
  <si>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</si>
  <si>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</si>
  <si>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</si>
  <si>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</si>
  <si>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</si>
  <si>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</si>
  <si>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</si>
  <si>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</si>
  <si>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</si>
  <si>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</si>
  <si>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</si>
  <si>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</si>
  <si>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</si>
  <si>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</si>
  <si>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</si>
  <si>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</si>
  <si>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</si>
  <si>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</si>
  <si>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</si>
  <si>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</si>
  <si>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</si>
  <si>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</si>
  <si>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</si>
  <si>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</si>
  <si>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</si>
  <si>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</si>
  <si>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</si>
  <si>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</si>
  <si>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</si>
  <si>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</si>
  <si>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</si>
  <si>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</si>
  <si>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</si>
  <si>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</si>
  <si>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</si>
  <si>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</si>
  <si>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</si>
  <si>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</si>
  <si>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</si>
  <si>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</si>
  <si>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</si>
  <si>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</si>
  <si>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</si>
  <si>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</si>
  <si>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</si>
  <si>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</si>
  <si>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</si>
  <si>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</si>
  <si>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</si>
  <si>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</si>
  <si>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</si>
  <si>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</si>
  <si>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</si>
  <si>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</si>
  <si>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</si>
  <si>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</si>
  <si>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</si>
  <si>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</si>
  <si>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</si>
  <si>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</si>
  <si>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</si>
  <si>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</si>
  <si>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</si>
  <si>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</si>
  <si>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</si>
  <si>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</si>
  <si>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</si>
  <si>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</si>
  <si>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</si>
  <si>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</si>
  <si>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</si>
  <si>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</si>
  <si>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</si>
  <si>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</si>
  <si>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</si>
  <si>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</si>
  <si>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</si>
  <si>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</si>
  <si>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</si>
  <si>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</si>
  <si>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</si>
  <si>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</si>
  <si>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</si>
  <si>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</si>
  <si>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</si>
  <si>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</si>
  <si>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</si>
  <si>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</si>
  <si>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</si>
  <si>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</si>
  <si>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</si>
  <si>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</si>
  <si>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</si>
  <si>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</si>
  <si>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</si>
  <si>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</si>
  <si>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</si>
  <si>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</si>
  <si>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</si>
  <si>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</si>
  <si>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</si>
  <si>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</si>
  <si>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</si>
  <si>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</si>
  <si>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</si>
  <si>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</si>
  <si>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</si>
  <si>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</si>
  <si>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</si>
  <si>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</si>
  <si>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</si>
  <si>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</si>
  <si>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</si>
  <si>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</si>
  <si>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</si>
  <si>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</si>
  <si>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</si>
  <si>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</si>
  <si>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</si>
  <si>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</si>
  <si>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</si>
  <si>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</si>
  <si>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</si>
  <si>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</si>
  <si>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</si>
  <si>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</si>
  <si>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</si>
  <si>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</si>
  <si>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</si>
  <si>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</si>
  <si>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</si>
  <si>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</si>
  <si>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</si>
  <si>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</si>
  <si>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</si>
  <si>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</si>
  <si>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</si>
  <si>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</si>
  <si>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</si>
  <si>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</si>
  <si>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</si>
  <si>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</si>
  <si>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</si>
  <si>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</si>
  <si>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</si>
  <si>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</si>
  <si>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</si>
  <si>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</si>
  <si>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</si>
  <si>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</si>
  <si>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</si>
  <si>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</si>
  <si>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</si>
  <si>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</si>
  <si>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</si>
  <si>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</si>
  <si>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</si>
  <si>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</si>
  <si>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</si>
  <si>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</si>
  <si>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</si>
  <si>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</si>
  <si>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</si>
  <si>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</si>
  <si>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</si>
  <si>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</si>
  <si>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</si>
  <si>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</si>
  <si>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</si>
  <si>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</si>
  <si>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</si>
  <si>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</si>
  <si>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</si>
  <si>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</si>
  <si>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</si>
  <si>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</si>
  <si>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</si>
  <si>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</si>
  <si>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</si>
  <si>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</si>
  <si>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</si>
  <si>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</si>
  <si>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</si>
  <si>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</si>
  <si>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</si>
  <si>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</si>
  <si>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</si>
  <si>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</si>
  <si>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</si>
  <si>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</si>
  <si>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</si>
  <si>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</si>
  <si>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</si>
  <si>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</si>
  <si>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</si>
  <si>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</si>
  <si>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</si>
  <si>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</si>
  <si>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</si>
  <si>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</si>
  <si>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</si>
  <si>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</si>
  <si>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</si>
  <si>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</si>
  <si>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</si>
  <si>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</si>
  <si>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</si>
  <si>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</si>
  <si>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</si>
  <si>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</si>
  <si>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</si>
  <si>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</si>
  <si>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</si>
  <si>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</si>
  <si>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</si>
  <si>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</si>
  <si>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</si>
  <si>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</si>
  <si>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</si>
  <si>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</si>
  <si>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</si>
  <si>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</si>
  <si>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</si>
  <si>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</si>
  <si>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</si>
  <si>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</si>
  <si>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</si>
  <si>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</si>
  <si>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</si>
  <si>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</si>
  <si>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</si>
  <si>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</si>
  <si>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</si>
  <si>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</si>
  <si>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</si>
  <si>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</si>
  <si>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</si>
  <si>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</si>
  <si>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</si>
  <si>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</si>
  <si>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</si>
  <si>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</si>
  <si>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</si>
  <si>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</si>
  <si>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</si>
  <si>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</si>
  <si>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</si>
  <si>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</si>
  <si>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</si>
  <si>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</si>
  <si>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</si>
  <si>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</si>
  <si>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</si>
  <si>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</si>
  <si>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</si>
  <si>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</si>
  <si>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</si>
  <si>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</si>
  <si>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</si>
  <si>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</si>
  <si>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</si>
  <si>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</si>
  <si>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</si>
  <si>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</si>
  <si>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</si>
  <si>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</si>
  <si>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</si>
  <si>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</si>
  <si>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</si>
  <si>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</si>
  <si>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</si>
  <si>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</si>
  <si>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</si>
  <si>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</si>
  <si>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</si>
  <si>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</si>
  <si>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</si>
  <si>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</si>
  <si>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</si>
  <si>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</si>
  <si>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</si>
  <si>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</si>
  <si>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</si>
  <si>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</si>
  <si>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</si>
  <si>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</si>
  <si>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</si>
  <si>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</si>
  <si>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</si>
  <si>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</si>
  <si>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</si>
  <si>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</si>
  <si>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</si>
  <si>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</si>
  <si>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</si>
  <si>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</si>
  <si>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</si>
  <si>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</si>
  <si>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</si>
  <si>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</si>
  <si>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</si>
  <si>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</si>
  <si>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</si>
  <si>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</si>
  <si>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</si>
  <si>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</si>
  <si>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</si>
  <si>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</si>
  <si>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</si>
  <si>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</si>
  <si>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</si>
  <si>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</si>
  <si>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</si>
  <si>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</si>
  <si>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</si>
  <si>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</si>
  <si>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</si>
  <si>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</si>
  <si>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</si>
  <si>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</si>
  <si>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</si>
  <si>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</si>
  <si>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</si>
  <si>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</si>
  <si>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</si>
  <si>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</si>
  <si>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</si>
  <si>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</si>
  <si>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</si>
  <si>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</si>
  <si>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</si>
  <si>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</si>
  <si>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</si>
  <si>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</si>
  <si>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</si>
  <si>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</si>
  <si>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</si>
  <si>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</si>
  <si>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</si>
  <si>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</si>
  <si>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</si>
  <si>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</si>
  <si>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</si>
  <si>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</si>
  <si>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</si>
  <si>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</si>
  <si>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</si>
  <si>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</si>
  <si>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</si>
  <si>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</si>
  <si>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</si>
  <si>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</si>
  <si>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</si>
  <si>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</si>
  <si>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</si>
  <si>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</si>
  <si>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</si>
  <si>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</si>
  <si>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</si>
  <si>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</si>
  <si>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</si>
  <si>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</si>
  <si>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</si>
  <si>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</si>
  <si>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</si>
  <si>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</si>
  <si>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</si>
  <si>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</si>
  <si>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</si>
  <si>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</si>
  <si>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</si>
  <si>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</si>
  <si>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</si>
  <si>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</si>
  <si>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</si>
  <si>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</si>
  <si>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</si>
  <si>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</si>
  <si>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</si>
  <si>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</si>
  <si>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</si>
  <si>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</si>
  <si>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</si>
  <si>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</si>
  <si>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</si>
  <si>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</si>
  <si>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</si>
  <si>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</si>
  <si>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</si>
  <si>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</si>
  <si>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</si>
  <si>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</si>
  <si>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</si>
  <si>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</si>
  <si>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</si>
  <si>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</si>
  <si>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</si>
  <si>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</si>
  <si>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</si>
  <si>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</si>
  <si>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</si>
  <si>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</si>
  <si>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</si>
  <si>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</si>
  <si>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</si>
  <si>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</si>
  <si>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</si>
  <si>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</si>
  <si>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</si>
  <si>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</si>
  <si>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</si>
  <si>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</si>
  <si>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</si>
  <si>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</si>
  <si>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</si>
  <si>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</si>
  <si>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</si>
  <si>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</si>
  <si>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</si>
  <si>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</si>
  <si>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</si>
  <si>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</si>
  <si>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</si>
  <si>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</si>
  <si>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</si>
  <si>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</si>
  <si>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</si>
  <si>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</si>
  <si>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</si>
  <si>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</si>
  <si>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</si>
  <si>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</si>
  <si>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</si>
  <si>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</si>
  <si>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</si>
  <si>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</si>
  <si>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</si>
  <si>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</si>
  <si>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</si>
  <si>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</si>
  <si>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</si>
  <si>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</si>
  <si>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</si>
  <si>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</si>
  <si>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</si>
  <si>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</si>
  <si>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</si>
  <si>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</si>
  <si>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</si>
  <si>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</si>
  <si>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</si>
  <si>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</si>
  <si>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</si>
  <si>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</si>
  <si>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</si>
  <si>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</si>
  <si>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</si>
  <si>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</si>
  <si>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</si>
  <si>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</si>
  <si>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</si>
  <si>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</si>
  <si>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</si>
  <si>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</si>
  <si>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</si>
  <si>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</si>
  <si>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</si>
  <si>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</si>
  <si>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</si>
  <si>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</si>
  <si>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</si>
  <si>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</si>
  <si>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</si>
  <si>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</si>
  <si>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</si>
  <si>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</si>
  <si>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</si>
  <si>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</si>
  <si>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</si>
  <si>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</si>
  <si>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</si>
  <si>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</si>
  <si>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</si>
  <si>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</si>
  <si>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</si>
  <si>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</si>
  <si>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</si>
  <si>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</si>
  <si>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</si>
  <si>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</si>
  <si>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</si>
  <si>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</si>
  <si>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</si>
  <si>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</si>
  <si>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</si>
  <si>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</si>
  <si>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</si>
  <si>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</si>
  <si>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</si>
  <si>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</si>
  <si>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</si>
  <si>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</si>
  <si>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</si>
  <si>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</si>
  <si>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</si>
  <si>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</si>
  <si>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</si>
  <si>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</si>
  <si>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</si>
  <si>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</si>
  <si>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</si>
  <si>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</si>
  <si>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</si>
  <si>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</si>
  <si>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</si>
  <si>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</si>
  <si>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</si>
  <si>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</si>
  <si>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</si>
  <si>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</si>
  <si>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</si>
  <si>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</si>
  <si>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</si>
  <si>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</si>
  <si>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</si>
  <si>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</si>
  <si>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</si>
  <si>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</si>
  <si>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</si>
  <si>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</si>
  <si>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</si>
  <si>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</si>
  <si>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</si>
  <si>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</si>
  <si>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</si>
  <si>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</si>
  <si>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</si>
  <si>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</si>
  <si>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</si>
  <si>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</si>
  <si>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</si>
  <si>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</si>
  <si>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</si>
  <si>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</si>
  <si>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</si>
  <si>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</si>
  <si>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</si>
  <si>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</si>
  <si>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</si>
  <si>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</si>
  <si>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</si>
  <si>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</si>
  <si>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</si>
  <si>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</si>
  <si>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</si>
  <si>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</si>
  <si>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</si>
  <si>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</si>
  <si>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</si>
  <si>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</si>
  <si>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</si>
  <si>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</si>
  <si>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</si>
  <si>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</si>
  <si>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</si>
  <si>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</si>
  <si>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</si>
  <si>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</si>
  <si>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</si>
  <si>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</si>
  <si>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</si>
  <si>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</si>
  <si>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</si>
  <si>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</si>
  <si>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</si>
  <si>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</si>
  <si>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</si>
  <si>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</si>
  <si>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</si>
  <si>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</si>
  <si>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</si>
  <si>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</si>
  <si>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</si>
  <si>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</si>
  <si>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</si>
  <si>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</si>
  <si>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</si>
  <si>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</si>
  <si>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</si>
  <si>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</si>
  <si>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</si>
  <si>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</si>
  <si>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</si>
  <si>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</si>
  <si>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</si>
  <si>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</si>
  <si>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</si>
  <si>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</si>
  <si>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</si>
  <si>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</si>
  <si>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</si>
  <si>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</si>
  <si>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</si>
  <si>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</si>
  <si>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</si>
  <si>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</si>
  <si>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</si>
  <si>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</si>
  <si>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</si>
  <si>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</si>
  <si>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</si>
  <si>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</si>
  <si>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</si>
  <si>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</si>
  <si>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</si>
  <si>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</si>
  <si>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</si>
  <si>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</si>
  <si>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</si>
  <si>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</si>
  <si>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</si>
  <si>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</si>
  <si>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</si>
  <si>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</si>
  <si>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</si>
  <si>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</si>
  <si>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</si>
  <si>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</si>
  <si>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</si>
  <si>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</si>
  <si>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</si>
  <si>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</si>
  <si>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</si>
  <si>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</si>
  <si>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</si>
  <si>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</si>
  <si>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</si>
  <si>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</si>
  <si>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</si>
  <si>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</si>
  <si>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</si>
  <si>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</si>
  <si>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</si>
  <si>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</si>
  <si>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</si>
  <si>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</si>
  <si>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</si>
  <si>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</si>
  <si>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</si>
  <si>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</si>
  <si>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</si>
  <si>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</si>
  <si>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</si>
  <si>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</si>
  <si>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</si>
  <si>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</si>
  <si>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</si>
  <si>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</si>
  <si>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</si>
  <si>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</si>
  <si>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</si>
  <si>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</si>
  <si>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</si>
  <si>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</si>
  <si>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</si>
  <si>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</si>
  <si>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</si>
  <si>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</si>
  <si>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</si>
  <si>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</si>
  <si>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</si>
  <si>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</si>
  <si>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</si>
  <si>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</si>
  <si>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</si>
  <si>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</si>
  <si>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</si>
  <si>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</si>
  <si>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</si>
  <si>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</si>
  <si>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</si>
  <si>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</si>
  <si>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</si>
  <si>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</si>
  <si>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</si>
  <si>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</si>
  <si>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</si>
  <si>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</si>
  <si>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</si>
  <si>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</si>
  <si>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</si>
  <si>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</si>
  <si>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</si>
  <si>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</si>
  <si>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</si>
  <si>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</si>
  <si>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</si>
  <si>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</si>
  <si>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</si>
  <si>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</si>
  <si>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</si>
  <si>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</si>
  <si>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</si>
  <si>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</si>
  <si>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</si>
  <si>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</si>
  <si>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</si>
  <si>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</si>
  <si>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</si>
  <si>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</si>
  <si>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</si>
  <si>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</si>
  <si>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</si>
  <si>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</si>
  <si>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</si>
  <si>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</si>
  <si>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</si>
  <si>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</si>
  <si>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</si>
  <si>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</si>
  <si>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</si>
  <si>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</si>
  <si>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</si>
  <si>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</si>
  <si>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</si>
  <si>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</si>
  <si>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</si>
  <si>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</si>
  <si>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</si>
  <si>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</si>
  <si>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</si>
  <si>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</si>
  <si>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</si>
  <si>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</si>
  <si>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</si>
  <si>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</si>
  <si>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</si>
  <si>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</si>
  <si>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</si>
  <si>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</si>
  <si>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</si>
  <si>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</si>
  <si>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</si>
  <si>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</si>
  <si>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</si>
  <si>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</si>
  <si>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</si>
  <si>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</si>
  <si>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</si>
  <si>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</si>
  <si>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</si>
  <si>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</si>
  <si>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</si>
  <si>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</si>
  <si>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</si>
  <si>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</si>
  <si>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</si>
  <si>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</si>
  <si>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</si>
  <si>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</si>
  <si>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</si>
  <si>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</si>
  <si>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</si>
  <si>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</si>
  <si>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</si>
  <si>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</si>
  <si>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</si>
  <si>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</si>
  <si>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</si>
  <si>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</si>
  <si>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</si>
  <si>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</si>
  <si>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</si>
  <si>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</si>
  <si>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</si>
  <si>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</si>
  <si>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</si>
  <si>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</si>
  <si>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</si>
  <si>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</si>
  <si>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</si>
  <si>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</si>
  <si>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</si>
  <si>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</si>
  <si>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</si>
  <si>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</si>
  <si>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</si>
  <si>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</si>
  <si>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</si>
  <si>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</si>
  <si>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</si>
  <si>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</si>
  <si>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</si>
  <si>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</si>
  <si>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</si>
  <si>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</si>
  <si>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</si>
  <si>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</si>
  <si>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</si>
  <si>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</si>
  <si>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</si>
  <si>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</si>
  <si>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</si>
  <si>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</si>
  <si>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</si>
  <si>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</si>
  <si>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</si>
  <si>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</si>
  <si>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</si>
  <si>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</si>
  <si>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</si>
  <si>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</si>
  <si>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</si>
  <si>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</si>
  <si>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</si>
  <si>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</si>
  <si>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</si>
  <si>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</si>
  <si>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</si>
  <si>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</si>
  <si>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</si>
  <si>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</si>
  <si>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</si>
  <si>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</si>
  <si>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</si>
  <si>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</si>
  <si>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</si>
  <si>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</si>
  <si>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</si>
  <si>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</si>
  <si>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</si>
  <si>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</si>
  <si>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</si>
  <si>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</si>
  <si>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</si>
  <si>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</si>
  <si>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</si>
  <si>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</si>
  <si>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</si>
  <si>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</si>
  <si>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</si>
  <si>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</si>
  <si>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</si>
  <si>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</si>
  <si>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</si>
  <si>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</si>
  <si>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</si>
  <si>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</si>
  <si>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</si>
  <si>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</si>
  <si>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</si>
  <si>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</si>
  <si>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</si>
  <si>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</si>
  <si>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</si>
  <si>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</si>
  <si>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</si>
  <si>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</si>
  <si>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</si>
  <si>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</si>
  <si>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</si>
  <si>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</si>
  <si>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</si>
  <si>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</si>
  <si>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</si>
  <si>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</si>
  <si>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</si>
  <si>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</si>
  <si>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</si>
  <si>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</si>
  <si>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</si>
  <si>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</si>
  <si>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</si>
  <si>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</si>
  <si>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</si>
  <si>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</si>
  <si>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</si>
  <si>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</si>
  <si>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</si>
  <si>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</si>
  <si>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</si>
  <si>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</si>
  <si>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</si>
  <si>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</si>
  <si>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</si>
  <si>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</si>
  <si>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</si>
  <si>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</si>
  <si>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</si>
  <si>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</si>
  <si>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</si>
  <si>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</si>
  <si>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</si>
  <si>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</si>
  <si>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</si>
  <si>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</si>
  <si>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</si>
  <si>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</si>
  <si>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</si>
  <si>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</si>
  <si>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</si>
  <si>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</si>
  <si>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</si>
  <si>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</si>
  <si>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</si>
  <si>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</si>
  <si>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</si>
  <si>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</si>
  <si>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</si>
  <si>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</si>
  <si>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</si>
  <si>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</si>
  <si>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</si>
  <si>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</si>
  <si>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</si>
  <si>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</si>
  <si>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</si>
  <si>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</si>
  <si>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</si>
  <si>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</si>
  <si>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</si>
  <si>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</si>
  <si>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</si>
  <si>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</si>
  <si>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</si>
  <si>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</si>
  <si>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</si>
  <si>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</si>
  <si>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</si>
  <si>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</si>
  <si>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</si>
  <si>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</si>
  <si>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</si>
  <si>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</si>
  <si>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</si>
  <si>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</si>
  <si>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</si>
  <si>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</si>
  <si>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</si>
  <si>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</si>
  <si>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</si>
  <si>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</si>
  <si>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</si>
  <si>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</si>
  <si>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</si>
  <si>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</si>
  <si>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</si>
  <si>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</si>
  <si>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</si>
  <si>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</si>
  <si>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</si>
  <si>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</si>
  <si>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</si>
  <si>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</si>
  <si>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</si>
  <si>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</si>
  <si>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</si>
  <si>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</si>
  <si>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</si>
  <si>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</si>
  <si>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</si>
  <si>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</si>
  <si>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</si>
  <si>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</si>
  <si>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</si>
  <si>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</si>
  <si>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</si>
  <si>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</si>
  <si>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</si>
  <si>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</si>
  <si>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</si>
  <si>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</si>
  <si>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</si>
  <si>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</si>
  <si>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</si>
  <si>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</si>
  <si>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</si>
  <si>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</si>
  <si>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</si>
  <si>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</si>
  <si>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</si>
  <si>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</si>
  <si>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</si>
  <si>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</si>
  <si>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</si>
  <si>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</si>
  <si>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</si>
  <si>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</si>
  <si>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</si>
  <si>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</si>
  <si>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</si>
  <si>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</si>
  <si>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</si>
  <si>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</si>
  <si>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</si>
  <si>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</si>
  <si>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</si>
  <si>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</si>
  <si>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</si>
  <si>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</si>
  <si>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</si>
  <si>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</si>
  <si>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</si>
  <si>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</si>
  <si>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</si>
  <si>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</si>
  <si>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</si>
  <si>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</si>
  <si>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</si>
  <si>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</si>
  <si>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</si>
  <si>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</si>
  <si>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</si>
  <si>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</si>
  <si>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</si>
  <si>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</si>
  <si>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</si>
  <si>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</si>
  <si>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</si>
  <si>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</si>
  <si>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</si>
  <si>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</si>
  <si>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</si>
  <si>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</si>
  <si>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</si>
  <si>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</si>
  <si>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</si>
  <si>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</si>
  <si>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</si>
  <si>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</si>
  <si>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</si>
  <si>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</si>
  <si>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</si>
  <si>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</si>
  <si>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</si>
  <si>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</si>
  <si>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</si>
  <si>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</si>
  <si>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</si>
  <si>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</si>
  <si>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</si>
  <si>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</si>
  <si>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</si>
  <si>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</si>
  <si>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</si>
  <si>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</si>
  <si>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</si>
  <si>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</si>
  <si>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</si>
  <si>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</si>
  <si>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</si>
  <si>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</si>
  <si>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</si>
  <si>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</si>
  <si>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</si>
  <si>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</si>
  <si>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</si>
  <si>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</si>
  <si>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</si>
  <si>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</si>
  <si>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</si>
  <si>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</si>
  <si>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</si>
  <si>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</si>
  <si>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</si>
  <si>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</si>
  <si>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</si>
  <si>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</si>
  <si>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</si>
  <si>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</si>
  <si>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</si>
  <si>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</si>
  <si>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</si>
  <si>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</si>
  <si>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</si>
  <si>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</si>
  <si>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</si>
  <si>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</si>
  <si>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</si>
  <si>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</si>
  <si>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</si>
  <si>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</si>
  <si>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</si>
  <si>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</si>
  <si>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</si>
  <si>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</si>
  <si>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</si>
  <si>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</si>
  <si>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</si>
  <si>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</si>
  <si>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</si>
  <si>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</si>
  <si>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</si>
  <si>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</si>
  <si>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</si>
  <si>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</si>
  <si>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</si>
  <si>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</si>
  <si>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</si>
  <si>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</si>
  <si>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</si>
  <si>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</si>
  <si>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</si>
  <si>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</si>
  <si>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</si>
  <si>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</si>
  <si>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</si>
  <si>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</si>
  <si>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</si>
  <si>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</si>
  <si>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</si>
  <si>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</si>
  <si>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</si>
  <si>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</si>
  <si>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</si>
  <si>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</si>
  <si>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</si>
  <si>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</si>
  <si>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</si>
  <si>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</si>
  <si>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</si>
  <si>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</si>
  <si>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</si>
  <si>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</si>
  <si>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</si>
  <si>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</si>
  <si>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</si>
  <si>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</si>
  <si>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</si>
  <si>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</si>
  <si>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</si>
  <si>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</si>
  <si>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</si>
  <si>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</si>
  <si>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</si>
  <si>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</si>
  <si>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</si>
  <si>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</si>
  <si>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</si>
  <si>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</si>
  <si>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</si>
  <si>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</si>
  <si>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</si>
  <si>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</si>
  <si>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</si>
  <si>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</si>
  <si>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</si>
  <si>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</si>
  <si>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</si>
  <si>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</si>
  <si>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</si>
  <si>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</si>
  <si>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</si>
  <si>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</si>
  <si>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</si>
  <si>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</si>
  <si>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</si>
  <si>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</si>
  <si>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</si>
  <si>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</si>
  <si>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</si>
  <si>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</si>
  <si>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</si>
  <si>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</si>
  <si>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</si>
  <si>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</si>
  <si>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</si>
  <si>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</si>
  <si>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</si>
  <si>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</si>
  <si>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</si>
  <si>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</si>
  <si>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</si>
  <si>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</si>
  <si>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</si>
  <si>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</si>
  <si>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</si>
  <si>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</si>
  <si>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</si>
  <si>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</si>
  <si>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</si>
  <si>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</si>
  <si>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</si>
  <si>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</si>
  <si>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</si>
  <si>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</si>
  <si>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</si>
  <si>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</si>
  <si>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</si>
  <si>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</si>
  <si>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</si>
  <si>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</si>
  <si>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</si>
  <si>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</si>
  <si>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</si>
  <si>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</si>
  <si>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</si>
  <si>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</si>
  <si>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</si>
  <si>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</si>
  <si>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</si>
  <si>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</si>
  <si>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</si>
  <si>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</si>
  <si>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</si>
  <si>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</si>
  <si>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</si>
  <si>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</si>
  <si>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</si>
  <si>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</si>
  <si>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</si>
  <si>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</si>
  <si>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</si>
  <si>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</si>
  <si>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</si>
  <si>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</si>
  <si>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</si>
  <si>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</si>
  <si>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</si>
  <si>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</si>
  <si>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</si>
  <si>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</si>
  <si>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</si>
  <si>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</si>
  <si>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</si>
  <si>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</si>
  <si>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</si>
  <si>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</si>
  <si>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</si>
  <si>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</si>
  <si>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</si>
  <si>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</si>
  <si>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</si>
  <si>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</si>
  <si>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</si>
  <si>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</si>
  <si>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</si>
  <si>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</si>
  <si>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</si>
  <si>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</si>
  <si>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</si>
  <si>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</si>
  <si>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</si>
  <si>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</si>
  <si>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</si>
  <si>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</si>
  <si>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</si>
  <si>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</si>
  <si>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</si>
  <si>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</si>
  <si>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</si>
  <si>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</si>
  <si>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</si>
  <si>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</si>
  <si>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</si>
  <si>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</si>
  <si>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</si>
  <si>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</si>
  <si>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</si>
  <si>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</si>
  <si>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</si>
  <si>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</si>
  <si>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</si>
  <si>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</si>
  <si>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</si>
  <si>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</si>
  <si>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</si>
  <si>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</si>
  <si>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</si>
  <si>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</si>
  <si>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</si>
  <si>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</si>
  <si>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</si>
  <si>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</si>
  <si>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</si>
  <si>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</si>
  <si>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</si>
  <si>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</si>
  <si>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</si>
  <si>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</si>
  <si>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</si>
  <si>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</si>
  <si>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</si>
  <si>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</si>
  <si>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</si>
  <si>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</si>
  <si>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</si>
  <si>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</si>
  <si>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</si>
  <si>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</si>
  <si>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</si>
  <si>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</si>
  <si>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</si>
  <si>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</si>
  <si>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</si>
  <si>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</si>
  <si>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</si>
  <si>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</si>
  <si>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</si>
  <si>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</si>
  <si>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</si>
  <si>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</si>
  <si>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</si>
  <si>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</si>
  <si>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</si>
  <si>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</si>
  <si>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</si>
  <si>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</si>
  <si>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</si>
  <si>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</si>
  <si>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</si>
  <si>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</si>
  <si>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</si>
  <si>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</si>
  <si>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</si>
  <si>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</si>
  <si>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</si>
  <si>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</si>
  <si>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</si>
  <si>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</si>
  <si>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</si>
  <si>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</si>
  <si>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</si>
  <si>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</si>
  <si>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</si>
  <si>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</si>
  <si>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</si>
  <si>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</si>
  <si>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</si>
  <si>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</si>
  <si>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</si>
  <si>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</si>
  <si>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</si>
  <si>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</si>
  <si>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</si>
  <si>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</si>
  <si>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</si>
  <si>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</si>
  <si>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</si>
  <si>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</si>
  <si>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</si>
  <si>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</si>
  <si>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</si>
  <si>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</si>
  <si>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</si>
  <si>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</si>
  <si>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</si>
  <si>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</si>
  <si>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</si>
  <si>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</si>
  <si>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</si>
  <si>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</si>
  <si>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</si>
  <si>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</si>
  <si>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</si>
  <si>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</si>
  <si>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</si>
  <si>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</si>
  <si>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</si>
  <si>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</si>
  <si>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</si>
  <si>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</si>
  <si>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</si>
  <si>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</si>
  <si>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</si>
  <si>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</si>
  <si>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</si>
  <si>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</si>
  <si>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</si>
  <si>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</si>
  <si>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</si>
  <si>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</si>
  <si>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</si>
  <si>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</si>
  <si>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</si>
  <si>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</si>
  <si>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</si>
  <si>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</si>
  <si>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</si>
  <si>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</si>
  <si>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</si>
  <si>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</si>
  <si>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</si>
  <si>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</si>
  <si>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</si>
  <si>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</si>
  <si>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</si>
  <si>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</si>
  <si>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</si>
  <si>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</si>
  <si>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</si>
  <si>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</si>
  <si>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</si>
  <si>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</si>
  <si>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</si>
  <si>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</si>
  <si>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</si>
  <si>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</si>
  <si>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</si>
  <si>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</si>
  <si>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</si>
  <si>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</si>
  <si>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</si>
  <si>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</si>
  <si>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</si>
  <si>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</si>
  <si>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</si>
  <si>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</si>
  <si>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</si>
  <si>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</si>
  <si>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</si>
  <si>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</si>
  <si>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</si>
  <si>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</si>
  <si>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</si>
  <si>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</si>
  <si>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</si>
  <si>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</si>
  <si>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</si>
  <si>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</si>
  <si>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</si>
  <si>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</si>
  <si>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</si>
  <si>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</si>
  <si>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</si>
  <si>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</si>
  <si>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</si>
  <si>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</si>
  <si>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</si>
  <si>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</si>
  <si>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</si>
  <si>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</si>
  <si>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</si>
  <si>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</si>
  <si>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</si>
  <si>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</si>
  <si>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</si>
  <si>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</si>
  <si>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</si>
  <si>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</si>
  <si>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</si>
  <si>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</si>
  <si>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</si>
  <si>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</si>
  <si>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</si>
  <si>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</si>
  <si>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</si>
  <si>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</si>
  <si>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</si>
  <si>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</si>
  <si>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</si>
  <si>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</si>
  <si>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</si>
  <si>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</si>
  <si>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</si>
  <si>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</si>
  <si>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</si>
  <si>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</si>
  <si>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</si>
  <si>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</si>
  <si>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</si>
  <si>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</si>
  <si>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</si>
  <si>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</si>
  <si>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</si>
  <si>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</si>
  <si>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</si>
  <si>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</si>
  <si>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</si>
  <si>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</si>
  <si>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</si>
  <si>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</si>
  <si>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</si>
  <si>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</si>
  <si>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</si>
  <si>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</si>
  <si>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</si>
  <si>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</si>
  <si>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</si>
  <si>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</si>
  <si>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</si>
  <si>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</si>
  <si>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</si>
  <si>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</si>
  <si>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</si>
  <si>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</si>
  <si>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</si>
  <si>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</si>
  <si>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</si>
  <si>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</si>
  <si>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</si>
  <si>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</si>
  <si>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</si>
  <si>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</si>
  <si>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</si>
  <si>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</si>
  <si>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</si>
  <si>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</si>
  <si>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</si>
  <si>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</si>
  <si>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</si>
  <si>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</si>
  <si>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</si>
  <si>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</si>
  <si>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</si>
  <si>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</si>
  <si>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</si>
  <si>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</si>
  <si>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</si>
  <si>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</si>
  <si>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</si>
  <si>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</si>
  <si>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</si>
  <si>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</si>
  <si>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</si>
  <si>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</si>
  <si>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</si>
  <si>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</si>
  <si>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</si>
  <si>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</si>
  <si>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</si>
  <si>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</si>
  <si>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</si>
  <si>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</si>
  <si>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</si>
  <si>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</si>
  <si>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</si>
  <si>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</si>
  <si>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</si>
  <si>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</si>
  <si>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</si>
  <si>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</si>
  <si>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</si>
  <si>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</si>
  <si>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</si>
  <si>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</si>
  <si>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</si>
  <si>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</si>
  <si>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</si>
  <si>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</si>
  <si>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</si>
  <si>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</si>
  <si>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</si>
  <si>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</si>
  <si>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</si>
  <si>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</si>
  <si>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</si>
  <si>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</si>
  <si>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</si>
  <si>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</si>
  <si>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</si>
  <si>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</si>
  <si>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</si>
  <si>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</si>
  <si>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</si>
  <si>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</si>
  <si>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</si>
  <si>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</si>
  <si>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</si>
  <si>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</si>
  <si>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</si>
  <si>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</si>
  <si>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</si>
  <si>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</si>
  <si>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</si>
  <si>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</si>
  <si>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</si>
  <si>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</si>
  <si>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</si>
  <si>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</si>
  <si>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</si>
  <si>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</si>
  <si>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</si>
  <si>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</si>
  <si>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</si>
  <si>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</si>
  <si>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</si>
  <si>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</si>
  <si>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</si>
  <si>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</si>
  <si>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</si>
  <si>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</si>
  <si>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</si>
  <si>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</si>
  <si>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</si>
  <si>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</si>
  <si>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</si>
  <si>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</si>
  <si>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</si>
  <si>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</si>
  <si>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</si>
  <si>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</si>
  <si>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</si>
  <si>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</si>
  <si>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</si>
  <si>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</si>
  <si>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</si>
  <si>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</si>
  <si>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</si>
  <si>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</si>
  <si>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</si>
  <si>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</si>
  <si>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</si>
  <si>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</si>
  <si>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</si>
  <si>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</si>
  <si>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</si>
  <si>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</si>
  <si>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</si>
  <si>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</si>
  <si>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</si>
  <si>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</si>
  <si>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</si>
  <si>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</si>
  <si>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</si>
  <si>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</si>
  <si>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</si>
  <si>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</si>
  <si>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</si>
  <si>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</si>
  <si>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</si>
  <si>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</si>
  <si>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</si>
  <si>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</si>
  <si>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</si>
  <si>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</si>
  <si>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</si>
  <si>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</si>
  <si>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</si>
  <si>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</si>
  <si>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</si>
  <si>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</si>
  <si>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</si>
  <si>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</si>
  <si>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</si>
  <si>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</si>
  <si>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</si>
  <si>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</si>
  <si>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</si>
  <si>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</si>
  <si>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</si>
  <si>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</si>
  <si>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</si>
  <si>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</si>
  <si>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</si>
  <si>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</si>
  <si>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</si>
  <si>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</si>
  <si>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</si>
  <si>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</si>
  <si>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</si>
  <si>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</si>
  <si>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</si>
  <si>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</si>
  <si>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</si>
  <si>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</si>
  <si>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</si>
  <si>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</si>
  <si>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</si>
  <si>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</si>
  <si>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</si>
  <si>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</si>
  <si>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</si>
  <si>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</si>
  <si>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</si>
  <si>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</si>
  <si>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</si>
  <si>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</si>
  <si>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</si>
  <si>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</si>
  <si>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</si>
  <si>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</si>
  <si>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</si>
  <si>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</si>
  <si>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</si>
  <si>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</si>
  <si>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</si>
  <si>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</si>
  <si>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</si>
  <si>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</si>
  <si>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</si>
  <si>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</si>
  <si>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</si>
  <si>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</si>
  <si>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</si>
  <si>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</si>
  <si>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</si>
  <si>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</si>
  <si>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</si>
  <si>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</si>
  <si>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</si>
  <si>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</si>
  <si>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</si>
  <si>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</si>
  <si>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</si>
  <si>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</si>
  <si>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</si>
  <si>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</si>
  <si>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</si>
  <si>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</si>
  <si>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</si>
  <si>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</si>
  <si>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</si>
  <si>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</si>
  <si>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</si>
  <si>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</si>
  <si>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</si>
  <si>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</si>
  <si>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</si>
  <si>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</si>
  <si>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</si>
  <si>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</si>
  <si>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</si>
  <si>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</si>
  <si>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</si>
  <si>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</si>
  <si>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</si>
  <si>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</si>
  <si>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</si>
  <si>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</si>
  <si>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</si>
  <si>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</si>
  <si>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</si>
  <si>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</si>
  <si>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</si>
  <si>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</si>
  <si>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</si>
  <si>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</si>
  <si>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</si>
  <si>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</si>
  <si>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</si>
  <si>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</si>
  <si>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</si>
  <si>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</si>
  <si>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</si>
  <si>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</si>
  <si>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</si>
  <si>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</si>
  <si>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</si>
  <si>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</si>
  <si>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</si>
  <si>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</si>
  <si>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</si>
  <si>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</si>
  <si>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</si>
  <si>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</si>
  <si>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</si>
  <si>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</si>
  <si>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</si>
  <si>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</si>
  <si>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</si>
  <si>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</si>
  <si>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</si>
  <si>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</si>
  <si>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</si>
  <si>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</si>
  <si>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</si>
  <si>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</si>
  <si>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</si>
  <si>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</si>
  <si>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</si>
  <si>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</si>
  <si>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</si>
  <si>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</si>
  <si>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</si>
  <si>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</si>
  <si>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</si>
  <si>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</si>
  <si>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</si>
  <si>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</si>
  <si>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</si>
  <si>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</si>
  <si>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</si>
  <si>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</si>
  <si>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</si>
  <si>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</si>
  <si>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</si>
  <si>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</si>
  <si>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</si>
  <si>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</si>
  <si>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</si>
  <si>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</si>
  <si>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</si>
  <si>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</si>
  <si>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</si>
  <si>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</si>
  <si>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</si>
  <si>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</si>
  <si>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</si>
  <si>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</si>
  <si>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</si>
  <si>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</si>
  <si>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</si>
  <si>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</si>
  <si>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</si>
  <si>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</si>
  <si>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</si>
  <si>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</si>
  <si>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</si>
  <si>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</si>
  <si>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</si>
  <si>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</si>
  <si>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</si>
  <si>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</si>
  <si>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</si>
  <si>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</si>
  <si>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</si>
  <si>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</si>
  <si>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</si>
  <si>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</si>
  <si>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</si>
  <si>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</si>
  <si>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</si>
  <si>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</si>
  <si>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</si>
  <si>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</si>
  <si>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</si>
  <si>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</si>
  <si>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</si>
  <si>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</si>
  <si>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</si>
  <si>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</si>
  <si>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</si>
  <si>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</si>
  <si>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</si>
  <si>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</si>
  <si>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</si>
  <si>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</si>
  <si>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</si>
  <si>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</si>
  <si>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</si>
  <si>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</si>
  <si>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</si>
  <si>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</si>
  <si>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</si>
  <si>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</si>
  <si>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</si>
  <si>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</si>
  <si>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</si>
  <si>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</si>
  <si>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</si>
  <si>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</si>
  <si>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</si>
  <si>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</si>
  <si>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</si>
  <si>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</si>
  <si>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</si>
  <si>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</si>
  <si>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</si>
  <si>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</si>
  <si>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</si>
  <si>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</si>
  <si>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</si>
  <si>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</si>
  <si>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</si>
  <si>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</si>
  <si>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</si>
  <si>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</si>
  <si>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</si>
  <si>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</si>
  <si>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</si>
  <si>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</si>
  <si>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</si>
  <si>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</si>
  <si>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</si>
  <si>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</si>
  <si>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</si>
  <si>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</si>
  <si>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</si>
  <si>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</si>
  <si>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</si>
  <si>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</si>
  <si>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</si>
  <si>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</si>
  <si>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</si>
  <si>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</si>
  <si>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</si>
  <si>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</si>
  <si>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</si>
  <si>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</si>
  <si>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</si>
  <si>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</si>
  <si>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</si>
  <si>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</si>
  <si>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</si>
  <si>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</si>
  <si>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</si>
  <si>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</si>
  <si>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</si>
  <si>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</si>
  <si>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</si>
  <si>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</si>
  <si>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</si>
  <si>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</si>
  <si>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</si>
  <si>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</si>
  <si>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</si>
  <si>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</si>
  <si>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</si>
  <si>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</si>
  <si>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</si>
  <si>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</si>
  <si>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</si>
  <si>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</si>
  <si>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</si>
  <si>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</si>
  <si>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</si>
  <si>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</si>
  <si>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</si>
  <si>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</si>
  <si>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</si>
  <si>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</si>
  <si>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</si>
  <si>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</si>
  <si>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</si>
  <si>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</si>
  <si>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</si>
  <si>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</si>
  <si>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</si>
  <si>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</si>
  <si>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</si>
  <si>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</si>
  <si>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</si>
  <si>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</si>
  <si>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</si>
  <si>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</si>
  <si>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</si>
  <si>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</si>
  <si>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</si>
  <si>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</si>
  <si>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</si>
  <si>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</si>
  <si>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</si>
  <si>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</si>
  <si>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</si>
  <si>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</si>
  <si>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</si>
  <si>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</si>
  <si>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</si>
  <si>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</si>
  <si>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</si>
  <si>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</si>
  <si>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</si>
  <si>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</si>
  <si>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</si>
  <si>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</si>
  <si>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</si>
  <si>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</si>
  <si>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</si>
  <si>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</si>
  <si>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</si>
  <si>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</si>
  <si>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</si>
  <si>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</si>
  <si>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</si>
  <si>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</si>
  <si>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</si>
  <si>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</si>
  <si>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</si>
  <si>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</si>
  <si>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</si>
  <si>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</si>
  <si>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</si>
  <si>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</si>
  <si>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</si>
  <si>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</si>
  <si>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</si>
  <si>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</si>
  <si>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</si>
  <si>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</si>
  <si>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</si>
  <si>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</si>
  <si>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</si>
  <si>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</si>
  <si>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</si>
  <si>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</si>
  <si>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</si>
  <si>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</si>
  <si>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</si>
  <si>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</si>
  <si>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</si>
  <si>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</si>
  <si>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</si>
  <si>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</si>
  <si>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</si>
  <si>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</si>
  <si>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</si>
  <si>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</si>
  <si>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</si>
  <si>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</si>
  <si>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</si>
  <si>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</si>
  <si>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</si>
  <si>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</si>
  <si>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</si>
  <si>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</si>
  <si>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</si>
  <si>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</si>
  <si>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</si>
  <si>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</si>
  <si>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</si>
  <si>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</si>
  <si>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</si>
  <si>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</si>
  <si>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</si>
  <si>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</si>
  <si>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</si>
  <si>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</si>
  <si>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</si>
  <si>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</si>
  <si>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</si>
  <si>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</si>
  <si>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</si>
  <si>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</si>
  <si>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</si>
  <si>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</si>
  <si>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</si>
  <si>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</si>
  <si>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</si>
  <si>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</si>
  <si>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</si>
  <si>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</si>
  <si>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</si>
  <si>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</si>
  <si>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</si>
  <si>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</si>
  <si>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</si>
  <si>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</si>
  <si>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</si>
  <si>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</si>
  <si>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</si>
  <si>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</si>
  <si>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</si>
  <si>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</si>
  <si>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</si>
  <si>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</si>
  <si>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</si>
  <si>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</si>
  <si>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</si>
  <si>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</si>
  <si>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</si>
  <si>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</si>
  <si>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</si>
  <si>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</si>
  <si>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</si>
  <si>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</si>
  <si>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</si>
  <si>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</si>
  <si>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</si>
  <si>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</si>
  <si>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</si>
  <si>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</si>
  <si>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</si>
  <si>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</si>
  <si>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</si>
  <si>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</si>
  <si>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</si>
  <si>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</si>
  <si>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</si>
  <si>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</si>
  <si>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</si>
  <si>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</si>
  <si>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</si>
  <si>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</si>
  <si>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</si>
  <si>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</si>
  <si>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</si>
  <si>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</si>
  <si>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</si>
  <si>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</si>
  <si>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</si>
  <si>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</si>
  <si>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</si>
  <si>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</si>
  <si>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</si>
  <si>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</si>
  <si>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</si>
  <si>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</si>
  <si>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</si>
  <si>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</si>
  <si>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</si>
  <si>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</si>
  <si>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</si>
  <si>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</si>
  <si>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</si>
  <si>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</si>
  <si>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</si>
  <si>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</si>
  <si>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</si>
  <si>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</si>
  <si>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</si>
  <si>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</si>
  <si>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</si>
  <si>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</si>
  <si>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</si>
  <si>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</si>
  <si>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</si>
  <si>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</si>
  <si>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</si>
  <si>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</si>
  <si>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</si>
  <si>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</si>
  <si>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</si>
  <si>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</si>
  <si>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</si>
  <si>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</si>
  <si>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</si>
  <si>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</si>
  <si>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</si>
  <si>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</si>
  <si>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</si>
  <si>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</si>
  <si>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</si>
  <si>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</si>
  <si>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</si>
  <si>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</si>
  <si>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</si>
  <si>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</si>
  <si>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</si>
  <si>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</si>
  <si>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</si>
  <si>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</si>
  <si>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</si>
  <si>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</si>
  <si>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</si>
  <si>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</si>
  <si>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</si>
  <si>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</si>
  <si>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</si>
  <si>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</si>
  <si>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</si>
  <si>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</si>
  <si>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</si>
  <si>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</si>
  <si>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</si>
  <si>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</si>
  <si>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</si>
  <si>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</si>
  <si>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</si>
  <si>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</si>
  <si>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</si>
  <si>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</si>
  <si>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</si>
  <si>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</si>
  <si>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</si>
  <si>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</si>
  <si>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</si>
  <si>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</si>
  <si>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</si>
  <si>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</si>
  <si>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</si>
  <si>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</si>
  <si>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</si>
  <si>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</si>
  <si>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</si>
  <si>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</si>
  <si>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</si>
  <si>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</si>
  <si>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</si>
  <si>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</si>
  <si>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</si>
  <si>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</si>
  <si>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</si>
  <si>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</si>
  <si>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</si>
  <si>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</si>
  <si>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</si>
  <si>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</si>
  <si>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</si>
  <si>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</si>
  <si>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</si>
  <si>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</si>
  <si>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</si>
  <si>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</si>
  <si>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</si>
  <si>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</si>
  <si>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</si>
  <si>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</si>
  <si>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</si>
  <si>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</si>
  <si>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</si>
  <si>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</si>
  <si>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</si>
  <si>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</si>
  <si>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</si>
  <si>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</si>
  <si>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</si>
  <si>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</si>
  <si>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</si>
  <si>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</si>
  <si>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</si>
  <si>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</si>
  <si>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</si>
  <si>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</si>
  <si>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</si>
  <si>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</si>
  <si>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</si>
  <si>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</si>
  <si>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</si>
  <si>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</si>
  <si>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</si>
  <si>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</si>
  <si>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</si>
  <si>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</si>
  <si>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</si>
  <si>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</si>
  <si>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</si>
  <si>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</si>
  <si>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</si>
  <si>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</si>
  <si>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</si>
  <si>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</si>
  <si>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</si>
  <si>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</si>
  <si>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</si>
  <si>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</si>
  <si>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</si>
  <si>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</si>
  <si>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</si>
  <si>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</si>
  <si>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</si>
  <si>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</si>
  <si>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</si>
  <si>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</si>
  <si>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</si>
  <si>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</si>
  <si>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</si>
  <si>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</si>
  <si>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</si>
  <si>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</si>
  <si>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</si>
  <si>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</si>
  <si>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</si>
  <si>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</si>
  <si>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</si>
  <si>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</si>
  <si>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</si>
  <si>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</si>
  <si>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</si>
  <si>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</si>
  <si>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</si>
  <si>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</si>
  <si>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</si>
  <si>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</si>
  <si>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</si>
  <si>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</si>
  <si>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</si>
  <si>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</si>
  <si>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</si>
  <si>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</si>
  <si>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</si>
  <si>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</si>
  <si>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</si>
  <si>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</si>
  <si>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</si>
  <si>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</si>
  <si>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</si>
  <si>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</si>
  <si>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</si>
  <si>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</si>
  <si>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</si>
  <si>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</si>
  <si>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</si>
  <si>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</si>
  <si>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</si>
  <si>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</si>
  <si>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</si>
  <si>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</si>
  <si>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</si>
  <si>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</si>
  <si>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</si>
  <si>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</si>
  <si>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</si>
  <si>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</si>
  <si>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</si>
  <si>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</si>
  <si>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</si>
  <si>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</si>
  <si>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</si>
  <si>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</si>
  <si>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</si>
  <si>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</si>
  <si>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</si>
  <si>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</si>
  <si>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</si>
  <si>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</si>
  <si>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</si>
  <si>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</si>
  <si>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</si>
  <si>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</si>
  <si>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</si>
  <si>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</si>
  <si>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</si>
  <si>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</si>
  <si>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</si>
  <si>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</si>
  <si>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</si>
  <si>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</si>
  <si>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</si>
  <si>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</si>
  <si>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</si>
  <si>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</si>
  <si>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</si>
  <si>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</si>
  <si>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</si>
  <si>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</si>
  <si>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</si>
  <si>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</si>
  <si>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</si>
  <si>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</si>
  <si>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</si>
  <si>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</si>
  <si>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</si>
  <si>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</si>
  <si>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</si>
  <si>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</si>
  <si>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</si>
  <si>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</si>
  <si>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</si>
  <si>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</si>
  <si>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</si>
  <si>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</si>
  <si>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</si>
  <si>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</si>
  <si>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</si>
  <si>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</si>
  <si>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</si>
  <si>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</si>
  <si>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</si>
  <si>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</si>
  <si>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</si>
  <si>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</si>
  <si>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</si>
  <si>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</si>
  <si>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</si>
  <si>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</si>
  <si>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</si>
  <si>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</si>
  <si>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</si>
  <si>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</si>
  <si>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</si>
  <si>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</si>
  <si>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</si>
  <si>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</si>
  <si>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</si>
  <si>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</si>
  <si>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</si>
  <si>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</si>
  <si>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</si>
  <si>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</si>
  <si>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</si>
  <si>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</si>
  <si>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</si>
  <si>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</si>
  <si>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</si>
  <si>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</si>
  <si>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</si>
  <si>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</si>
  <si>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</si>
  <si>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</si>
  <si>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</si>
  <si>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</si>
  <si>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</si>
  <si>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</si>
  <si>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</si>
  <si>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</si>
  <si>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</si>
  <si>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</si>
  <si>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</si>
  <si>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</si>
  <si>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</si>
  <si>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</si>
  <si>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</si>
  <si>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</si>
  <si>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</si>
  <si>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</si>
  <si>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</si>
  <si>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</si>
  <si>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</si>
  <si>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</si>
  <si>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</si>
  <si>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</si>
  <si>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</si>
  <si>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</si>
  <si>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</si>
  <si>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</si>
  <si>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</si>
  <si>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</si>
  <si>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</si>
  <si>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</si>
  <si>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</si>
  <si>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</si>
  <si>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</si>
  <si>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</si>
  <si>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</si>
  <si>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</si>
  <si>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</si>
  <si>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</si>
  <si>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</si>
  <si>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</si>
  <si>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</si>
  <si>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</si>
  <si>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</si>
  <si>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</si>
  <si>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</si>
  <si>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</si>
  <si>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</si>
  <si>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</si>
  <si>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</si>
  <si>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</si>
  <si>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</si>
  <si>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</si>
  <si>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</si>
  <si>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</si>
  <si>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</si>
  <si>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</si>
  <si>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</si>
  <si>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</si>
  <si>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</si>
  <si>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</si>
  <si>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</si>
  <si>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</si>
  <si>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</si>
  <si>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</si>
  <si>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</si>
  <si>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</si>
  <si>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</si>
  <si>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</si>
  <si>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</si>
  <si>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</si>
  <si>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</si>
  <si>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</si>
  <si>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</si>
  <si>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</si>
  <si>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</si>
  <si>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</si>
  <si>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</si>
  <si>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</si>
  <si>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</si>
  <si>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</si>
  <si>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</si>
  <si>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</si>
  <si>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</si>
  <si>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</si>
  <si>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</si>
  <si>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</si>
  <si>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</si>
  <si>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</si>
  <si>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</si>
  <si>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</si>
  <si>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</si>
  <si>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</si>
  <si>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</si>
  <si>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</si>
  <si>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</si>
  <si>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</si>
  <si>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</si>
  <si>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</si>
  <si>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</si>
  <si>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</si>
  <si>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</si>
  <si>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</si>
  <si>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</si>
  <si>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</si>
  <si>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</si>
  <si>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</si>
  <si>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</si>
  <si>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</si>
  <si>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</si>
  <si>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</si>
  <si>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</si>
  <si>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</si>
  <si>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</si>
  <si>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</si>
  <si>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</si>
  <si>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</si>
  <si>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</si>
  <si>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</si>
  <si>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</si>
  <si>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</si>
  <si>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</si>
  <si>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</si>
  <si>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</si>
  <si>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</si>
  <si>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</si>
  <si>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</si>
  <si>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</si>
  <si>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</si>
  <si>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</si>
  <si>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</si>
  <si>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</si>
  <si>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</si>
  <si>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</si>
  <si>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</si>
  <si>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</si>
  <si>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</si>
  <si>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</si>
  <si>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</si>
  <si>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</si>
  <si>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</si>
  <si>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</si>
  <si>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</si>
  <si>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</si>
  <si>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</si>
  <si>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</si>
  <si>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</si>
  <si>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</si>
  <si>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</si>
  <si>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</si>
  <si>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</si>
  <si>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</si>
  <si>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</si>
  <si>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</si>
  <si>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</si>
  <si>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</si>
  <si>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</si>
  <si>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</si>
  <si>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</si>
  <si>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</si>
  <si>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</si>
  <si>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</si>
  <si>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</si>
  <si>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</si>
  <si>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</si>
  <si>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</si>
  <si>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</si>
  <si>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</si>
  <si>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</si>
  <si>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</si>
  <si>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</si>
  <si>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</si>
  <si>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</si>
  <si>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</si>
  <si>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</si>
  <si>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</si>
  <si>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</si>
  <si>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</si>
  <si>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</si>
  <si>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</si>
  <si>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</si>
  <si>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</si>
  <si>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</si>
  <si>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</si>
  <si>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</si>
  <si>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</si>
  <si>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</si>
  <si>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</si>
  <si>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</si>
  <si>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</si>
  <si>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</si>
  <si>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</si>
  <si>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</si>
  <si>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</si>
  <si>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</si>
  <si>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</si>
  <si>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</si>
  <si>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</si>
  <si>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</si>
  <si>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</si>
  <si>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</si>
  <si>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</si>
  <si>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</si>
  <si>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</si>
  <si>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</si>
  <si>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</si>
  <si>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</si>
  <si>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</si>
  <si>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</si>
  <si>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</si>
  <si>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</si>
  <si>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</si>
  <si>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</si>
  <si>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</si>
  <si>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</si>
  <si>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</si>
  <si>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</si>
  <si>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</si>
  <si>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</si>
  <si>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</si>
  <si>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</si>
  <si>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</si>
  <si>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</si>
  <si>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</si>
  <si>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</si>
  <si>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</si>
  <si>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</si>
  <si>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</si>
  <si>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</si>
  <si>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</si>
  <si>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</si>
  <si>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</si>
  <si>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</si>
  <si>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</si>
  <si>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</si>
  <si>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</si>
  <si>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</si>
  <si>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</si>
  <si>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</si>
  <si>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</si>
  <si>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</si>
  <si>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</si>
  <si>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</si>
  <si>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</si>
  <si>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</si>
  <si>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</si>
  <si>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</si>
  <si>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</si>
  <si>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</si>
  <si>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</si>
  <si>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</si>
  <si>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</si>
  <si>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</si>
  <si>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</si>
  <si>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</si>
  <si>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</si>
  <si>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</si>
  <si>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</si>
  <si>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</si>
  <si>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</si>
  <si>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</si>
  <si>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</si>
  <si>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</si>
  <si>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</si>
  <si>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</si>
  <si>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</si>
  <si>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</si>
  <si>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</si>
  <si>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</si>
  <si>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</si>
  <si>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</si>
  <si>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</si>
  <si>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</si>
  <si>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</si>
  <si>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</si>
  <si>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</si>
  <si>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</si>
  <si>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</si>
  <si>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</si>
  <si>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</si>
  <si>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</si>
  <si>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</si>
  <si>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</si>
  <si>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</si>
  <si>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</si>
  <si>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</si>
  <si>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</si>
  <si>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</si>
  <si>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</si>
  <si>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</si>
  <si>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</si>
  <si>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</si>
  <si>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</si>
  <si>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</si>
  <si>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</si>
  <si>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</si>
  <si>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</si>
  <si>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</si>
  <si>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</si>
  <si>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</si>
  <si>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</si>
  <si>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</si>
  <si>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</si>
  <si>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</si>
  <si>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</si>
  <si>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</si>
  <si>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</si>
  <si>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</si>
  <si>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</si>
  <si>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</si>
  <si>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</si>
  <si>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</si>
  <si>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</si>
  <si>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</si>
  <si>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</si>
  <si>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</si>
  <si>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</si>
  <si>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</si>
  <si>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</si>
  <si>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</si>
  <si>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</si>
  <si>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</si>
  <si>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</si>
  <si>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</si>
  <si>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</si>
  <si>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</si>
  <si>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</si>
  <si>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</si>
  <si>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</si>
  <si>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</si>
  <si>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</si>
  <si>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</si>
  <si>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</si>
  <si>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</si>
  <si>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</si>
  <si>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</si>
  <si>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</si>
  <si>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</si>
  <si>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</si>
  <si>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</si>
  <si>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</si>
  <si>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</si>
  <si>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</si>
  <si>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</si>
  <si>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</si>
  <si>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</si>
  <si>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</si>
  <si>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</si>
  <si>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</si>
  <si>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</si>
  <si>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</si>
  <si>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</si>
  <si>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</si>
  <si>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</si>
  <si>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</si>
  <si>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</si>
  <si>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</si>
  <si>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</si>
  <si>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</si>
  <si>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</si>
  <si>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</si>
  <si>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</si>
  <si>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</si>
  <si>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</si>
  <si>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</si>
  <si>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</si>
  <si>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</si>
  <si>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</si>
  <si>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</si>
  <si>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</si>
  <si>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</si>
  <si>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</si>
  <si>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</si>
  <si>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</si>
  <si>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</si>
  <si>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</si>
  <si>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</si>
  <si>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</si>
  <si>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</si>
  <si>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</si>
  <si>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</si>
  <si>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</si>
  <si>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</si>
  <si>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</si>
  <si>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</si>
  <si>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</si>
  <si>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</si>
  <si>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</si>
  <si>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</si>
  <si>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</si>
  <si>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</si>
  <si>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</si>
  <si>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</si>
  <si>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</si>
  <si>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</si>
  <si>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</si>
  <si>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</si>
  <si>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</si>
  <si>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</si>
  <si>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</si>
  <si>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</si>
  <si>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</si>
  <si>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</si>
  <si>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</si>
  <si>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</si>
  <si>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</si>
  <si>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</si>
  <si>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</si>
  <si>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</si>
  <si>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</si>
  <si>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</si>
  <si>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</si>
  <si>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</si>
  <si>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</si>
  <si>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</si>
  <si>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</si>
  <si>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</si>
  <si>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</si>
  <si>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</si>
  <si>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</si>
  <si>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</si>
  <si>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</si>
  <si>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</si>
  <si>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</si>
  <si>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</si>
  <si>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</si>
  <si>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</si>
  <si>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</si>
  <si>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</si>
  <si>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</si>
  <si>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</si>
  <si>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</si>
  <si>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</si>
  <si>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</si>
  <si>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</si>
  <si>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</si>
  <si>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</si>
  <si>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</si>
  <si>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</si>
  <si>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</si>
  <si>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</si>
  <si>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</si>
  <si>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</si>
  <si>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</si>
  <si>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</si>
  <si>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</si>
  <si>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</si>
  <si>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</si>
  <si>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</si>
  <si>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</si>
  <si>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</si>
  <si>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</si>
  <si>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</si>
  <si>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</si>
  <si>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</si>
  <si>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</si>
  <si>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</si>
  <si>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</si>
  <si>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</si>
  <si>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</si>
  <si>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</si>
  <si>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</si>
  <si>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</si>
  <si>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</si>
  <si>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</si>
  <si>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</si>
  <si>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</si>
  <si>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</si>
  <si>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</si>
  <si>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</si>
  <si>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</si>
  <si>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</si>
  <si>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</si>
  <si>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</si>
  <si>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</si>
  <si>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</si>
  <si>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</si>
  <si>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</si>
  <si>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</si>
  <si>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</si>
  <si>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</si>
  <si>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</si>
  <si>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</si>
  <si>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</si>
  <si>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</si>
  <si>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</si>
  <si>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</si>
  <si>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</si>
  <si>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</si>
  <si>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</si>
  <si>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</si>
  <si>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</si>
  <si>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</si>
  <si>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</si>
  <si>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</si>
  <si>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</si>
  <si>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</si>
  <si>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</si>
  <si>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</si>
  <si>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</si>
  <si>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</si>
  <si>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</si>
  <si>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</si>
  <si>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</si>
  <si>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</si>
  <si>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</si>
  <si>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</si>
  <si>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</si>
  <si>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</si>
  <si>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</si>
  <si>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</si>
  <si>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</si>
  <si>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</si>
  <si>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</si>
  <si>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</si>
  <si>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</si>
  <si>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</si>
  <si>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</si>
  <si>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</si>
  <si>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</si>
  <si>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</si>
  <si>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</si>
  <si>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</si>
  <si>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</si>
  <si>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</si>
  <si>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</si>
  <si>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</si>
  <si>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</si>
  <si>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</si>
  <si>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</si>
  <si>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</si>
  <si>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</si>
  <si>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</si>
  <si>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</si>
  <si>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</si>
  <si>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</si>
  <si>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</si>
  <si>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</si>
  <si>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</si>
  <si>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</si>
  <si>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</si>
  <si>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</si>
  <si>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</si>
  <si>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</si>
  <si>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</si>
  <si>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</si>
  <si>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</si>
  <si>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</si>
  <si>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</si>
  <si>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</si>
  <si>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</si>
  <si>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</si>
  <si>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</si>
  <si>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</si>
  <si>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</si>
  <si>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</si>
  <si>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</si>
  <si>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</si>
  <si>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</si>
  <si>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</si>
  <si>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</si>
  <si>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</si>
  <si>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</si>
  <si>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</si>
  <si>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</si>
  <si>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</si>
  <si>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</si>
  <si>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</si>
  <si>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</si>
  <si>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</si>
  <si>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</si>
  <si>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</si>
  <si>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</si>
  <si>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</si>
  <si>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</si>
  <si>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</si>
  <si>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</si>
  <si>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</si>
  <si>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</si>
  <si>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</si>
  <si>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</si>
  <si>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</si>
  <si>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</si>
  <si>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</si>
  <si>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</si>
  <si>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</si>
  <si>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</si>
  <si>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</si>
  <si>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</si>
  <si>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</si>
  <si>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</si>
  <si>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</si>
  <si>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</si>
  <si>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</si>
  <si>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</si>
  <si>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</si>
  <si>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</si>
  <si>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</si>
  <si>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</si>
  <si>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</si>
  <si>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</si>
  <si>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</si>
  <si>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</si>
  <si>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</si>
  <si>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</si>
  <si>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</si>
  <si>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</si>
  <si>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</si>
  <si>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</si>
  <si>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</si>
  <si>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</si>
  <si>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</si>
  <si>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</si>
  <si>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</si>
  <si>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</si>
  <si>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</si>
  <si>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</si>
  <si>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</si>
  <si>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</si>
  <si>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</si>
  <si>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</si>
  <si>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</si>
  <si>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</si>
  <si>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</si>
  <si>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</si>
  <si>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</si>
  <si>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</si>
  <si>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</si>
  <si>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</si>
  <si>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</si>
  <si>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</si>
  <si>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</si>
  <si>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</si>
  <si>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</si>
  <si>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</si>
  <si>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</si>
  <si>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</si>
  <si>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</si>
  <si>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</si>
  <si>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</si>
  <si>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</si>
  <si>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</si>
  <si>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</si>
  <si>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</si>
  <si>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</si>
  <si>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</si>
  <si>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</si>
  <si>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</si>
  <si>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</si>
  <si>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</si>
  <si>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</si>
  <si>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</si>
  <si>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</si>
  <si>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</si>
  <si>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</si>
  <si>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</si>
  <si>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</si>
  <si>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</si>
  <si>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</si>
  <si>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</si>
  <si>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</si>
  <si>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</si>
  <si>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</si>
  <si>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</si>
  <si>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</si>
  <si>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</si>
  <si>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</si>
  <si>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</si>
  <si>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</si>
  <si>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</si>
  <si>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</si>
  <si>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</si>
  <si>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</si>
  <si>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</si>
  <si>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</si>
  <si>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</si>
  <si>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</si>
  <si>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</si>
  <si>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</si>
  <si>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</si>
  <si>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</si>
  <si>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</si>
  <si>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</si>
  <si>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</si>
  <si>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</si>
  <si>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</si>
  <si>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</si>
  <si>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</si>
  <si>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</si>
  <si>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</si>
  <si>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</si>
  <si>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</si>
  <si>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</si>
  <si>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</si>
  <si>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</si>
  <si>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</si>
  <si>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</si>
  <si>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</si>
  <si>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</si>
  <si>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</si>
  <si>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</si>
  <si>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</si>
  <si>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</si>
  <si>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</si>
  <si>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</si>
  <si>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</si>
  <si>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</si>
  <si>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</si>
  <si>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</si>
  <si>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</si>
  <si>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</si>
  <si>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</si>
  <si>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</si>
  <si>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</si>
  <si>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</si>
  <si>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</si>
  <si>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</si>
  <si>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</si>
  <si>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</si>
  <si>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</si>
  <si>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</si>
  <si>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</si>
  <si>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</si>
  <si>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</si>
  <si>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</si>
  <si>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</si>
  <si>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</si>
  <si>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</si>
  <si>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</si>
  <si>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</si>
  <si>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</si>
  <si>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</si>
  <si>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</si>
  <si>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</si>
  <si>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</si>
  <si>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</si>
  <si>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</si>
  <si>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</si>
  <si>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</si>
  <si>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</si>
  <si>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</si>
  <si>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</si>
  <si>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</si>
  <si>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</si>
  <si>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</si>
  <si>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</si>
  <si>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</si>
  <si>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</si>
  <si>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</si>
  <si>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</si>
  <si>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</si>
  <si>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</si>
  <si>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</si>
  <si>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</si>
  <si>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</si>
  <si>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</si>
  <si>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</si>
  <si>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</si>
  <si>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</si>
  <si>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</si>
  <si>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</si>
  <si>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</si>
  <si>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</si>
  <si>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</si>
  <si>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</si>
  <si>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</si>
  <si>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</si>
  <si>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</si>
  <si>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</si>
  <si>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</si>
  <si>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</si>
  <si>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</si>
  <si>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</si>
  <si>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</si>
  <si>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</si>
  <si>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</si>
  <si>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</si>
  <si>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</si>
  <si>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</si>
  <si>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</si>
  <si>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</si>
  <si>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</si>
  <si>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</si>
  <si>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</si>
  <si>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</si>
  <si>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</si>
  <si>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</si>
  <si>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</si>
  <si>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</si>
  <si>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</si>
  <si>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</si>
  <si>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</si>
  <si>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</si>
  <si>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</si>
  <si>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</si>
  <si>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</si>
  <si>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</si>
  <si>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</si>
  <si>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</si>
  <si>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</si>
  <si>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</si>
  <si>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</si>
  <si>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</si>
  <si>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</si>
  <si>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</si>
  <si>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</si>
  <si>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</si>
  <si>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</si>
  <si>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</si>
  <si>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</si>
  <si>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</si>
  <si>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</si>
  <si>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</si>
  <si>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</si>
  <si>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</si>
  <si>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</si>
  <si>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</si>
  <si>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</si>
  <si>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</si>
  <si>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</si>
  <si>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</si>
  <si>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</si>
  <si>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</si>
  <si>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</si>
  <si>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</si>
  <si>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</si>
  <si>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</si>
  <si>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</si>
  <si>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</si>
  <si>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</si>
  <si>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</si>
  <si>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</si>
  <si>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</si>
  <si>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</si>
  <si>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</si>
  <si>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</si>
  <si>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</si>
  <si>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</si>
  <si>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</si>
  <si>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</si>
  <si>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</si>
  <si>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</si>
  <si>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</si>
  <si>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</si>
  <si>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</si>
  <si>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</si>
  <si>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</si>
  <si>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</si>
  <si>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</si>
  <si>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</si>
  <si>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</si>
  <si>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</si>
  <si>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</si>
  <si>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</si>
  <si>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</si>
  <si>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</si>
  <si>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</si>
  <si>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</si>
  <si>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</si>
  <si>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</si>
  <si>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</si>
  <si>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</si>
  <si>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</si>
  <si>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</si>
  <si>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</si>
  <si>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</si>
  <si>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</si>
  <si>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</si>
  <si>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</si>
  <si>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</si>
  <si>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</si>
  <si>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</si>
  <si>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</si>
  <si>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</si>
  <si>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</si>
  <si>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</si>
  <si>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</si>
  <si>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</si>
  <si>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</si>
  <si>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</si>
  <si>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</si>
  <si>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</si>
  <si>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</si>
  <si>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</si>
  <si>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</si>
  <si>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</si>
  <si>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</si>
  <si>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</si>
  <si>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</si>
  <si>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</si>
  <si>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</si>
  <si>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</si>
  <si>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</si>
  <si>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</si>
  <si>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</si>
  <si>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</si>
  <si>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</si>
  <si>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</si>
  <si>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</si>
  <si>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</si>
  <si>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</si>
  <si>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</si>
  <si>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</si>
  <si>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</si>
  <si>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</si>
  <si>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</si>
  <si>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</si>
  <si>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</si>
  <si>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</si>
  <si>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</si>
  <si>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</si>
  <si>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</si>
  <si>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</si>
  <si>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</si>
  <si>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</si>
  <si>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</si>
  <si>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</si>
  <si>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</si>
  <si>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</si>
  <si>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</si>
  <si>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</si>
  <si>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</si>
  <si>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</si>
  <si>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</si>
  <si>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</si>
  <si>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</si>
  <si>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</si>
  <si>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</si>
  <si>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</si>
  <si>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</si>
  <si>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</si>
  <si>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</si>
  <si>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</si>
  <si>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</si>
  <si>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</si>
  <si>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</si>
  <si>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</si>
  <si>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</si>
  <si>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</si>
  <si>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</si>
  <si>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</si>
  <si>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</si>
  <si>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</si>
  <si>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</si>
  <si>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</si>
  <si>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</si>
  <si>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</si>
  <si>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</si>
  <si>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</si>
  <si>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</si>
  <si>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</si>
  <si>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</si>
  <si>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</si>
  <si>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</si>
  <si>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</si>
  <si>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</si>
  <si>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</si>
  <si>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</si>
  <si>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</si>
  <si>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</si>
  <si>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</si>
  <si>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</si>
  <si>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</si>
  <si>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</si>
  <si>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</si>
  <si>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</si>
  <si>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</si>
  <si>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</si>
  <si>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</si>
  <si>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</si>
  <si>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</si>
  <si>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</si>
  <si>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</si>
  <si>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</si>
  <si>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</si>
  <si>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</si>
  <si>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</si>
  <si>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</si>
  <si>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</si>
  <si>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</si>
  <si>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</si>
  <si>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</si>
  <si>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</si>
  <si>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</si>
  <si>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</si>
  <si>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</si>
  <si>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</si>
  <si>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</si>
  <si>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</si>
  <si>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</si>
  <si>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</si>
  <si>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</si>
  <si>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</si>
  <si>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</si>
  <si>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</si>
  <si>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</si>
  <si>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</si>
  <si>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</si>
  <si>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</si>
  <si>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</si>
  <si>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</si>
  <si>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</si>
  <si>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</si>
  <si>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</si>
  <si>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</si>
  <si>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</si>
  <si>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</si>
  <si>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</si>
  <si>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</si>
  <si>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</si>
  <si>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</si>
  <si>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</si>
  <si>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</si>
  <si>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</si>
  <si>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</si>
  <si>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</si>
  <si>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</si>
  <si>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</si>
  <si>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</si>
  <si>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</si>
  <si>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</si>
  <si>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</si>
  <si>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</si>
  <si>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</si>
  <si>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</si>
  <si>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</si>
  <si>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</si>
  <si>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</si>
  <si>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</si>
  <si>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</si>
  <si>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</si>
  <si>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</si>
  <si>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</si>
  <si>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</si>
  <si>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</si>
  <si>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</si>
  <si>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</si>
  <si>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</si>
  <si>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</si>
  <si>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</si>
  <si>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</si>
  <si>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</si>
  <si>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</si>
  <si>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</si>
  <si>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</si>
  <si>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</si>
  <si>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</si>
  <si>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</si>
  <si>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</si>
  <si>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</si>
  <si>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</si>
  <si>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</si>
  <si>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</si>
  <si>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</si>
  <si>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</si>
  <si>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</si>
  <si>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</si>
  <si>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</si>
  <si>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</si>
  <si>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</si>
  <si>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</si>
  <si>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</si>
  <si>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</si>
  <si>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</si>
  <si>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</si>
  <si>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</si>
  <si>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</si>
  <si>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</si>
  <si>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</si>
  <si>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</si>
  <si>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</si>
  <si>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</si>
  <si>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</si>
  <si>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</si>
  <si>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</si>
  <si>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</si>
  <si>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</si>
  <si>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</si>
  <si>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</si>
  <si>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</si>
  <si>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</si>
  <si>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</si>
  <si>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</si>
  <si>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</si>
  <si>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</si>
  <si>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</si>
  <si>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</si>
  <si>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</si>
  <si>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</si>
  <si>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</si>
  <si>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</si>
  <si>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</si>
  <si>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</si>
  <si>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</si>
  <si>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</si>
  <si>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</si>
  <si>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</si>
  <si>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</si>
  <si>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</si>
  <si>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</si>
  <si>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</si>
  <si>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</si>
  <si>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</si>
  <si>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</si>
  <si>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</si>
  <si>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</si>
  <si>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</si>
  <si>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</si>
  <si>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</si>
  <si>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</si>
  <si>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</si>
  <si>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</si>
  <si>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</si>
  <si>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</si>
  <si>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</si>
  <si>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</si>
  <si>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</si>
  <si>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</si>
  <si>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</si>
  <si>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</si>
  <si>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</si>
  <si>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</si>
  <si>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</si>
  <si>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</si>
  <si>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</si>
  <si>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</si>
  <si>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</si>
  <si>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</si>
  <si>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</si>
  <si>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</si>
  <si>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</si>
  <si>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</si>
  <si>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</si>
  <si>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</si>
  <si>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</si>
  <si>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</si>
  <si>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</si>
  <si>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</si>
  <si>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</si>
  <si>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</si>
  <si>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</si>
  <si>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</si>
  <si>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</si>
  <si>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</si>
  <si>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</si>
  <si>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</si>
  <si>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</si>
  <si>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</si>
  <si>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</si>
  <si>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</si>
  <si>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</si>
  <si>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</si>
  <si>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</si>
  <si>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</si>
  <si>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</si>
  <si>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</si>
  <si>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</si>
  <si>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</si>
  <si>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</si>
  <si>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</si>
  <si>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</si>
  <si>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</si>
  <si>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</si>
  <si>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</si>
  <si>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</si>
  <si>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</si>
  <si>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</si>
  <si>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</si>
  <si>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</si>
  <si>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</si>
  <si>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</si>
  <si>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</si>
  <si>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</si>
  <si>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</si>
  <si>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</si>
  <si>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</si>
  <si>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</si>
  <si>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</si>
  <si>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</si>
  <si>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</si>
  <si>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</si>
  <si>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</si>
  <si>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</si>
  <si>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</si>
  <si>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</si>
  <si>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</si>
  <si>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</si>
  <si>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</si>
  <si>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</si>
  <si>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</si>
  <si>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</si>
  <si>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</si>
  <si>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</si>
  <si>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</si>
  <si>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</si>
  <si>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</si>
  <si>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</si>
  <si>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</si>
  <si>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</si>
  <si>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</si>
  <si>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</si>
  <si>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</si>
  <si>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</si>
  <si>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</si>
  <si>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</si>
  <si>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</si>
  <si>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</si>
  <si>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</si>
  <si>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</si>
  <si>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</si>
  <si>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</si>
  <si>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</si>
  <si>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</si>
  <si>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</si>
  <si>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</si>
  <si>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</si>
  <si>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</si>
  <si>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</si>
  <si>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</si>
  <si>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</si>
  <si>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</si>
  <si>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</si>
  <si>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</si>
  <si>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</si>
  <si>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</si>
  <si>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</si>
  <si>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</si>
  <si>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</si>
  <si>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</si>
  <si>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</si>
  <si>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</si>
  <si>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</si>
  <si>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</si>
  <si>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</si>
  <si>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</si>
  <si>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</si>
  <si>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</si>
  <si>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</si>
  <si>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</si>
  <si>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</si>
  <si>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</si>
  <si>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</si>
  <si>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</si>
  <si>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</si>
  <si>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</si>
  <si>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</si>
  <si>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</si>
  <si>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</si>
  <si>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</si>
  <si>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</si>
  <si>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</si>
  <si>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</si>
  <si>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</si>
  <si>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</si>
  <si>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</si>
  <si>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</si>
  <si>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</si>
  <si>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</si>
  <si>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</si>
  <si>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</si>
  <si>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</si>
  <si>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</si>
  <si>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</si>
  <si>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</si>
  <si>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</si>
  <si>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</si>
  <si>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</si>
  <si>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</si>
  <si>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</si>
  <si>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</si>
  <si>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</si>
  <si>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</si>
  <si>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</si>
  <si>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</si>
  <si>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</si>
  <si>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</si>
  <si>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</si>
  <si>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</si>
  <si>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</si>
  <si>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</si>
  <si>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</si>
  <si>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</si>
  <si>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</si>
  <si>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</si>
  <si>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</si>
  <si>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</si>
  <si>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</si>
  <si>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</si>
  <si>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</si>
  <si>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</si>
  <si>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</si>
  <si>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</si>
  <si>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</si>
  <si>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</si>
  <si>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</si>
  <si>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</si>
  <si>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</si>
  <si>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</si>
  <si>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</si>
  <si>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</si>
  <si>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</si>
  <si>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</si>
  <si>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</si>
  <si>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</si>
  <si>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</si>
  <si>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</si>
  <si>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</si>
  <si>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</si>
  <si>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</si>
  <si>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</si>
  <si>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</si>
  <si>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</si>
  <si>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</si>
  <si>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</si>
  <si>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</si>
  <si>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</si>
  <si>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</si>
  <si>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</si>
  <si>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</si>
  <si>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</si>
  <si>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</si>
  <si>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</si>
  <si>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</si>
  <si>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</si>
  <si>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</si>
  <si>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</si>
  <si>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</si>
  <si>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</si>
  <si>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</si>
  <si>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</si>
  <si>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</si>
  <si>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</si>
  <si>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</si>
  <si>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</si>
  <si>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</si>
  <si>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</si>
  <si>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</si>
  <si>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</si>
  <si>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</si>
  <si>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</si>
  <si>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</si>
  <si>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</si>
  <si>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</si>
  <si>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</si>
  <si>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</si>
  <si>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</si>
  <si>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</si>
  <si>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</si>
  <si>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</si>
  <si>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</si>
  <si>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</si>
  <si>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</si>
  <si>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</si>
  <si>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</si>
  <si>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</si>
  <si>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</si>
  <si>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</si>
  <si>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</si>
  <si>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</si>
  <si>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</si>
  <si>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</si>
  <si>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</si>
  <si>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</si>
  <si>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</si>
  <si>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</si>
  <si>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</si>
  <si>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</si>
  <si>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</si>
  <si>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</si>
  <si>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</si>
  <si>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</si>
  <si>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</si>
  <si>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</si>
  <si>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</si>
  <si>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</si>
  <si>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</si>
  <si>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</si>
  <si>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</si>
  <si>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</si>
  <si>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</si>
  <si>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</si>
  <si>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</si>
  <si>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</si>
  <si>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</si>
  <si>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</si>
  <si>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</si>
  <si>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</si>
  <si>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</si>
  <si>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</si>
  <si>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</si>
  <si>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</si>
  <si>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</si>
  <si>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</si>
  <si>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</si>
  <si>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</si>
  <si>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</si>
  <si>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</si>
  <si>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</si>
  <si>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</si>
  <si>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</si>
  <si>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</si>
  <si>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</si>
  <si>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</si>
  <si>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</si>
  <si>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</si>
  <si>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</si>
  <si>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</si>
  <si>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</si>
  <si>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</si>
  <si>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</si>
  <si>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</si>
  <si>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</si>
  <si>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</si>
  <si>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</si>
  <si>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</si>
  <si>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</si>
  <si>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</si>
  <si>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</si>
  <si>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</si>
  <si>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</si>
  <si>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</si>
  <si>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</si>
  <si>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</si>
  <si>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</si>
  <si>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</si>
  <si>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</si>
  <si>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</si>
  <si>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</si>
  <si>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</si>
  <si>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</si>
  <si>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</si>
  <si>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</si>
  <si>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</si>
  <si>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</si>
  <si>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</si>
  <si>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</si>
  <si>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</si>
  <si>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</si>
  <si>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</si>
  <si>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</si>
  <si>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</si>
  <si>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</si>
  <si>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</si>
  <si>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</si>
  <si>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</si>
  <si>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</si>
  <si>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</si>
  <si>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</si>
  <si>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</si>
  <si>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</si>
  <si>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</si>
  <si>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</si>
  <si>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</si>
  <si>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</si>
  <si>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</si>
  <si>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</si>
  <si>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</si>
  <si>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</si>
  <si>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</si>
  <si>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</si>
  <si>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</si>
  <si>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</si>
  <si>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</si>
  <si>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</si>
  <si>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</si>
  <si>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</si>
  <si>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</si>
  <si>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</si>
  <si>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</si>
  <si>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</si>
  <si>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</si>
  <si>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</si>
  <si>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</si>
  <si>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</si>
  <si>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</si>
  <si>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</si>
  <si>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</si>
  <si>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</si>
  <si>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</si>
  <si>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</si>
  <si>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</si>
  <si>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</si>
  <si>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</si>
  <si>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</si>
  <si>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</si>
  <si>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</si>
  <si>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</si>
  <si>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</si>
  <si>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</si>
  <si>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</si>
  <si>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</si>
  <si>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</si>
  <si>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</si>
  <si>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</si>
  <si>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</si>
  <si>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</si>
  <si>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</si>
  <si>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</si>
  <si>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</si>
  <si>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</si>
  <si>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</si>
  <si>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</si>
  <si>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</si>
  <si>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</si>
  <si>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</si>
  <si>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</si>
  <si>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</si>
  <si>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</si>
  <si>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</si>
  <si>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</si>
  <si>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</si>
  <si>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</si>
  <si>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</si>
  <si>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</si>
  <si>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</si>
  <si>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</si>
  <si>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</si>
  <si>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</si>
  <si>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</si>
  <si>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</si>
  <si>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</si>
  <si>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</si>
  <si>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</si>
  <si>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</si>
  <si>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</si>
  <si>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</si>
  <si>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</si>
  <si>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</si>
  <si>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</si>
  <si>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</si>
  <si>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</si>
  <si>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</si>
  <si>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</si>
  <si>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</si>
  <si>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</si>
  <si>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</si>
  <si>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</si>
  <si>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</si>
  <si>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</si>
  <si>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</si>
  <si>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</si>
  <si>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</si>
  <si>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</si>
  <si>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</si>
  <si>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</si>
  <si>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</si>
  <si>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</si>
  <si>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</si>
  <si>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</si>
  <si>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</si>
  <si>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</si>
  <si>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</si>
  <si>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</si>
  <si>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</si>
  <si>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</si>
  <si>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</si>
  <si>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</si>
  <si>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</si>
  <si>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</si>
  <si>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</si>
  <si>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</si>
  <si>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</si>
  <si>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</si>
  <si>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</si>
  <si>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</si>
  <si>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</si>
  <si>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</si>
  <si>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</si>
  <si>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</si>
  <si>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</si>
  <si>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</si>
  <si>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</si>
  <si>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</si>
  <si>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</si>
  <si>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</si>
  <si>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</si>
  <si>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</si>
  <si>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</si>
  <si>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</si>
  <si>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</si>
  <si>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</si>
  <si>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</si>
  <si>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</si>
  <si>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</si>
  <si>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</si>
  <si>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</si>
  <si>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</si>
  <si>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</si>
  <si>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</si>
  <si>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</si>
  <si>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</si>
  <si>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</si>
  <si>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</si>
  <si>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</si>
  <si>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</si>
  <si>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</si>
  <si>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</si>
  <si>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</si>
  <si>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</si>
  <si>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</si>
  <si>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</si>
  <si>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</si>
  <si>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</si>
  <si>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</si>
  <si>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</si>
  <si>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</si>
  <si>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</si>
  <si>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</si>
  <si>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</si>
  <si>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</si>
  <si>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</si>
  <si>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</si>
  <si>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</si>
  <si>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</si>
  <si>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</si>
  <si>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</si>
  <si>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</si>
  <si>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</si>
  <si>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</si>
  <si>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</si>
  <si>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</si>
  <si>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</si>
  <si>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</si>
  <si>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</si>
  <si>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</si>
  <si>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</si>
  <si>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</si>
  <si>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</si>
  <si>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</si>
  <si>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</si>
  <si>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</si>
  <si>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</si>
  <si>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</si>
  <si>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</si>
  <si>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</si>
  <si>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</si>
  <si>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</si>
  <si>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</si>
  <si>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</si>
  <si>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</si>
  <si>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</si>
  <si>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</si>
  <si>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</si>
  <si>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</si>
  <si>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</si>
  <si>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</si>
  <si>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</si>
  <si>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</si>
  <si>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</si>
  <si>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</si>
  <si>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</si>
  <si>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</si>
  <si>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</si>
  <si>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</si>
  <si>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</si>
  <si>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</si>
  <si>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</si>
  <si>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</si>
  <si>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</si>
  <si>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</si>
  <si>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</si>
  <si>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</si>
  <si>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</si>
  <si>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</si>
  <si>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</si>
  <si>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</si>
  <si>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</si>
  <si>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</si>
  <si>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</si>
  <si>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</si>
  <si>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</si>
  <si>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</si>
  <si>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</si>
  <si>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</si>
  <si>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</si>
  <si>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</si>
  <si>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</si>
  <si>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</si>
  <si>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</si>
  <si>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</si>
  <si>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</si>
  <si>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</si>
  <si>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</si>
  <si>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</si>
  <si>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</si>
  <si>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</si>
  <si>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</si>
  <si>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</si>
  <si>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</si>
  <si>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</si>
  <si>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</si>
  <si>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</si>
  <si>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</si>
  <si>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</si>
  <si>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</si>
  <si>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</si>
  <si>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</si>
  <si>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</si>
  <si>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</si>
  <si>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</si>
  <si>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</si>
  <si>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</si>
  <si>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</si>
  <si>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</si>
  <si>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</si>
  <si>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</si>
  <si>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</si>
  <si>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</si>
  <si>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</si>
  <si>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</si>
  <si>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</si>
  <si>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</si>
  <si>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</si>
  <si>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</si>
  <si>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</si>
  <si>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</si>
  <si>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</si>
  <si>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</si>
  <si>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</si>
  <si>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</si>
  <si>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</si>
  <si>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</si>
  <si>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</si>
  <si>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</si>
  <si>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</si>
  <si>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</si>
  <si>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</si>
  <si>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</si>
  <si>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</si>
  <si>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</si>
  <si>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</si>
  <si>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</si>
  <si>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</si>
  <si>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</si>
  <si>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</si>
  <si>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</si>
  <si>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</si>
  <si>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</si>
  <si>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</si>
  <si>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</si>
  <si>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</si>
  <si>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</si>
  <si>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</si>
  <si>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</si>
  <si>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</si>
  <si>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</si>
  <si>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</si>
  <si>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</si>
  <si>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</si>
  <si>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</si>
  <si>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</si>
  <si>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</si>
  <si>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</si>
  <si>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</si>
  <si>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</si>
  <si>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</si>
  <si>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</si>
  <si>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</si>
  <si>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</si>
  <si>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</si>
  <si>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</si>
  <si>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</si>
  <si>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</si>
  <si>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</si>
  <si>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</si>
  <si>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</si>
  <si>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</si>
  <si>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</si>
  <si>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</si>
  <si>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</si>
  <si>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</si>
  <si>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</si>
  <si>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</si>
  <si>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</si>
  <si>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</si>
  <si>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</si>
  <si>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</si>
  <si>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</si>
  <si>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</si>
  <si>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</si>
  <si>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</si>
  <si>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</si>
  <si>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</si>
  <si>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</si>
  <si>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</si>
  <si>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</si>
  <si>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</si>
  <si>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</si>
  <si>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</si>
  <si>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</si>
  <si>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</si>
  <si>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</si>
  <si>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</si>
  <si>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</si>
  <si>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</si>
  <si>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</si>
  <si>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</si>
  <si>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</si>
  <si>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</si>
  <si>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</si>
  <si>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</si>
  <si>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</si>
  <si>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</si>
  <si>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</si>
  <si>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</si>
  <si>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</si>
  <si>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</si>
  <si>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</si>
  <si>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</si>
  <si>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</si>
  <si>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</si>
  <si>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</si>
  <si>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</si>
  <si>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</si>
  <si>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</si>
  <si>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</si>
  <si>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</si>
  <si>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</si>
  <si>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</si>
  <si>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</si>
  <si>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</si>
  <si>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</si>
  <si>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</si>
  <si>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</si>
  <si>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</si>
  <si>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</si>
  <si>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</si>
  <si>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</si>
  <si>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</si>
  <si>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</si>
  <si>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</si>
  <si>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</si>
  <si>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</si>
  <si>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</si>
  <si>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</si>
  <si>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</si>
  <si>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</si>
  <si>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</si>
  <si>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</si>
  <si>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</si>
  <si>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</si>
  <si>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</si>
  <si>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</si>
  <si>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</si>
  <si>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</si>
  <si>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</si>
  <si>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</si>
  <si>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</si>
  <si>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</si>
  <si>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</si>
  <si>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</si>
  <si>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</si>
  <si>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</si>
  <si>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</si>
  <si>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</si>
  <si>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</si>
  <si>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</si>
  <si>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</si>
  <si>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</si>
  <si>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</si>
  <si>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</si>
  <si>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</si>
  <si>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</si>
  <si>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</si>
  <si>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</si>
  <si>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</si>
  <si>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</si>
  <si>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</si>
  <si>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</si>
  <si>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</si>
  <si>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</si>
  <si>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</si>
  <si>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</si>
  <si>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</si>
  <si>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</si>
  <si>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</si>
  <si>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</si>
  <si>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</si>
  <si>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</si>
  <si>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</si>
  <si>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</si>
  <si>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</si>
  <si>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</si>
  <si>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</si>
  <si>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</si>
  <si>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</si>
  <si>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</si>
  <si>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</si>
  <si>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</si>
  <si>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</si>
  <si>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</si>
  <si>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</si>
  <si>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</si>
  <si>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</si>
  <si>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</si>
  <si>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</si>
  <si>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</si>
  <si>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</si>
  <si>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</si>
  <si>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</si>
  <si>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</si>
  <si>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</si>
  <si>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</si>
  <si>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</si>
  <si>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</si>
  <si>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</si>
  <si>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</si>
  <si>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</si>
  <si>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</si>
  <si>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</si>
  <si>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</si>
  <si>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</si>
  <si>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</si>
  <si>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</si>
  <si>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</si>
  <si>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</si>
  <si>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</si>
  <si>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</si>
  <si>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</si>
  <si>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</si>
  <si>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</si>
  <si>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</si>
  <si>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</si>
  <si>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</si>
  <si>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</si>
  <si>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</si>
  <si>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</si>
  <si>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</si>
  <si>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</si>
  <si>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</si>
  <si>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</si>
  <si>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</si>
  <si>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</si>
  <si>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</si>
  <si>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</si>
  <si>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</si>
  <si>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</si>
  <si>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</si>
  <si>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</si>
  <si>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</si>
  <si>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</si>
  <si>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</si>
  <si>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</si>
  <si>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</si>
  <si>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</si>
  <si>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</si>
  <si>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</si>
  <si>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</si>
  <si>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</si>
  <si>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</si>
  <si>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</si>
  <si>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</si>
  <si>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</si>
  <si>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</si>
  <si>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</si>
  <si>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</si>
  <si>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</si>
  <si>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</si>
  <si>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</si>
  <si>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</si>
  <si>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</si>
  <si>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</si>
  <si>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</si>
  <si>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</si>
  <si>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</si>
  <si>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</si>
  <si>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</si>
  <si>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</si>
  <si>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</si>
  <si>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</si>
  <si>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</si>
  <si>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</si>
  <si>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</si>
  <si>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</si>
  <si>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</si>
  <si>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</si>
  <si>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</si>
  <si>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</si>
  <si>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</si>
  <si>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</si>
  <si>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</si>
  <si>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</si>
  <si>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</si>
  <si>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</si>
  <si>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</si>
  <si>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</si>
  <si>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</si>
  <si>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</si>
  <si>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</si>
  <si>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</si>
  <si>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</si>
  <si>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</si>
  <si>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</si>
  <si>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</si>
  <si>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</si>
  <si>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</si>
  <si>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</si>
  <si>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</si>
  <si>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</si>
  <si>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</si>
  <si>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</si>
  <si>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</si>
  <si>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</si>
  <si>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</si>
  <si>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</si>
  <si>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</si>
  <si>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</si>
  <si>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</si>
  <si>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</si>
  <si>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</si>
  <si>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</si>
  <si>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</si>
  <si>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</si>
  <si>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</si>
  <si>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</si>
  <si>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</si>
  <si>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</si>
  <si>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</si>
  <si>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</si>
  <si>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</si>
  <si>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</si>
  <si>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</si>
  <si>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</si>
  <si>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</si>
  <si>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</si>
  <si>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</si>
  <si>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</si>
  <si>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</si>
  <si>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</si>
  <si>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</si>
  <si>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</si>
  <si>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</si>
  <si>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</si>
  <si>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</si>
  <si>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</si>
  <si>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</si>
  <si>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</si>
  <si>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</si>
  <si>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</si>
  <si>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</si>
  <si>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</si>
  <si>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</si>
  <si>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</si>
  <si>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</si>
  <si>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</si>
  <si>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</si>
  <si>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</si>
  <si>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</si>
  <si>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</si>
  <si>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</si>
  <si>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</si>
  <si>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</si>
  <si>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</si>
  <si>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</si>
  <si>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</si>
  <si>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</si>
  <si>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</si>
  <si>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</si>
  <si>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</si>
  <si>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</si>
  <si>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</si>
  <si>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</si>
  <si>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</si>
  <si>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</si>
  <si>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</si>
  <si>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</si>
  <si>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</si>
  <si>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</si>
  <si>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</si>
  <si>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</si>
  <si>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</si>
  <si>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</si>
  <si>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</si>
  <si>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</si>
  <si>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</si>
  <si>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</si>
  <si>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</si>
  <si>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</si>
  <si>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</si>
  <si>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</si>
  <si>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</si>
  <si>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</si>
  <si>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</si>
  <si>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</si>
  <si>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</si>
  <si>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</si>
  <si>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</si>
  <si>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</si>
  <si>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</si>
  <si>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</si>
  <si>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</si>
  <si>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</si>
  <si>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</si>
  <si>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</si>
  <si>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</si>
  <si>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</si>
  <si>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</si>
  <si>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</si>
  <si>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</si>
  <si>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</si>
  <si>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</si>
  <si>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</si>
  <si>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</si>
  <si>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</si>
  <si>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</si>
  <si>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</si>
  <si>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</si>
  <si>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</si>
  <si>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</si>
  <si>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</si>
  <si>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</si>
  <si>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</si>
  <si>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</si>
  <si>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</si>
  <si>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</si>
  <si>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</si>
  <si>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</si>
  <si>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</si>
  <si>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</si>
  <si>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</si>
  <si>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</si>
  <si>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</si>
  <si>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</si>
  <si>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</si>
  <si>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</si>
  <si>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</si>
  <si>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</si>
  <si>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</si>
  <si>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</si>
  <si>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</si>
  <si>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</si>
  <si>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</si>
  <si>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</si>
  <si>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</si>
  <si>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</si>
  <si>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</si>
  <si>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</si>
  <si>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</si>
  <si>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</si>
  <si>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</si>
  <si>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</si>
  <si>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</si>
  <si>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</si>
  <si>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</si>
  <si>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</si>
  <si>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</si>
  <si>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</si>
  <si>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</si>
  <si>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</si>
  <si>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</si>
  <si>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</si>
  <si>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</si>
  <si>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</si>
  <si>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</si>
  <si>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</si>
  <si>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</si>
  <si>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</si>
  <si>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</si>
  <si>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</si>
  <si>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</si>
  <si>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</si>
  <si>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</si>
  <si>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</si>
  <si>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</si>
  <si>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</si>
  <si>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</si>
  <si>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</si>
  <si>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</si>
  <si>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</si>
  <si>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</si>
  <si>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</si>
  <si>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</si>
  <si>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</si>
  <si>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</si>
  <si>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</si>
  <si>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</si>
  <si>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</si>
  <si>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</si>
  <si>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</si>
  <si>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</si>
  <si>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</si>
  <si>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</si>
  <si>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</si>
  <si>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</si>
  <si>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</si>
  <si>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</si>
  <si>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</si>
  <si>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</si>
  <si>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</si>
  <si>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</si>
  <si>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</si>
  <si>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</si>
  <si>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</si>
  <si>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</si>
  <si>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</si>
  <si>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</si>
  <si>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</si>
  <si>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</si>
  <si>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</si>
  <si>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</si>
  <si>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</si>
  <si>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</si>
  <si>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</si>
  <si>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</si>
  <si>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</si>
  <si>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</si>
  <si>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</si>
  <si>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</si>
  <si>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</si>
  <si>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</si>
  <si>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</si>
  <si>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</si>
  <si>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</si>
  <si>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</si>
  <si>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</si>
  <si>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</si>
  <si>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</si>
  <si>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</si>
  <si>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</si>
  <si>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</si>
  <si>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</si>
  <si>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</si>
  <si>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</si>
  <si>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</si>
  <si>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</si>
  <si>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</si>
  <si>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</si>
  <si>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</si>
  <si>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</si>
  <si>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</si>
  <si>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</si>
  <si>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</si>
  <si>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</si>
  <si>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</si>
  <si>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</si>
  <si>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</si>
  <si>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</si>
  <si>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</si>
  <si>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</si>
  <si>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</si>
  <si>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</si>
  <si>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</si>
  <si>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</si>
  <si>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</si>
  <si>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</si>
  <si>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</si>
  <si>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</si>
  <si>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</si>
  <si>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</si>
  <si>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</si>
  <si>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</si>
  <si>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</si>
  <si>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</si>
  <si>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</si>
  <si>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</si>
  <si>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</si>
  <si>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</si>
  <si>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</si>
  <si>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</si>
  <si>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</si>
  <si>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</si>
  <si>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</si>
  <si>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</si>
  <si>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</si>
  <si>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</si>
  <si>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</si>
  <si>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</si>
  <si>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</si>
  <si>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</si>
  <si>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</si>
  <si>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</si>
  <si>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</si>
  <si>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</si>
  <si>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</si>
  <si>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</si>
  <si>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</si>
  <si>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</si>
  <si>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</si>
  <si>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</si>
  <si>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</si>
  <si>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</si>
  <si>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</si>
  <si>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</si>
  <si>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</si>
  <si>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</si>
  <si>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</si>
  <si>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</si>
  <si>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</si>
  <si>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</si>
  <si>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</si>
  <si>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</si>
  <si>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</si>
  <si>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</si>
  <si>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</si>
  <si>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</si>
  <si>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</si>
  <si>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</si>
  <si>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</si>
  <si>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</si>
  <si>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</si>
  <si>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</si>
  <si>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</si>
  <si>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</si>
  <si>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</si>
  <si>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</si>
  <si>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</si>
  <si>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</si>
  <si>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</si>
  <si>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</si>
  <si>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</si>
  <si>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</si>
  <si>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</si>
  <si>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</si>
  <si>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</si>
  <si>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</si>
  <si>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</si>
  <si>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</si>
  <si>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</si>
  <si>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</si>
  <si>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</si>
  <si>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</si>
  <si>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</si>
  <si>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</si>
  <si>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</si>
  <si>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</si>
  <si>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</si>
  <si>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</si>
  <si>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</si>
  <si>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</si>
  <si>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</si>
  <si>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</si>
  <si>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</si>
  <si>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</si>
  <si>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</si>
  <si>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</si>
  <si>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</si>
  <si>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</si>
  <si>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</si>
  <si>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</si>
  <si>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</si>
  <si>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</si>
  <si>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</si>
  <si>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</si>
  <si>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</si>
  <si>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</si>
  <si>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</si>
  <si>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</si>
  <si>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</si>
  <si>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</si>
  <si>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</si>
  <si>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</si>
  <si>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</si>
  <si>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</si>
  <si>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</si>
  <si>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</si>
  <si>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</si>
  <si>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</si>
  <si>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</si>
  <si>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</si>
  <si>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</si>
  <si>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</si>
  <si>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</si>
  <si>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</si>
  <si>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</si>
  <si>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</si>
  <si>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</si>
  <si>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</si>
  <si>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</si>
  <si>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</si>
  <si>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</si>
  <si>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</si>
  <si>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</si>
  <si>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</si>
  <si>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</si>
  <si>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</si>
  <si>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</si>
  <si>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</si>
  <si>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</si>
  <si>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</si>
  <si>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</si>
  <si>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</si>
  <si>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</si>
  <si>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</si>
  <si>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</si>
  <si>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</si>
  <si>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</si>
  <si>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</si>
  <si>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</si>
  <si>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</si>
  <si>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</si>
  <si>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</si>
  <si>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</si>
  <si>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</si>
  <si>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</si>
  <si>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</si>
  <si>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</si>
  <si>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</si>
  <si>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</si>
  <si>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</si>
  <si>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</si>
  <si>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</si>
  <si>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</si>
  <si>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</si>
  <si>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</si>
  <si>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</si>
  <si>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</si>
  <si>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</si>
  <si>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</si>
  <si>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</si>
  <si>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</si>
  <si>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</si>
  <si>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</si>
  <si>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</si>
  <si>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</si>
  <si>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</si>
  <si>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</si>
  <si>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</si>
  <si>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</si>
  <si>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</si>
  <si>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</si>
  <si>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</si>
  <si>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</si>
  <si>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</si>
  <si>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</si>
  <si>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</si>
  <si>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</si>
  <si>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</si>
  <si>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</si>
  <si>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</si>
  <si>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</si>
  <si>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</si>
  <si>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</si>
  <si>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</si>
  <si>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</si>
  <si>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</si>
  <si>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</si>
  <si>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</si>
  <si>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</si>
  <si>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</si>
  <si>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</si>
  <si>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</si>
  <si>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</si>
  <si>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</si>
  <si>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</si>
  <si>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</si>
  <si>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</si>
  <si>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</si>
  <si>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</si>
  <si>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</si>
  <si>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</si>
  <si>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</si>
  <si>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</si>
  <si>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</si>
  <si>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</si>
  <si>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</si>
  <si>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</si>
  <si>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</si>
  <si>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</si>
  <si>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</si>
  <si>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</si>
  <si>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</si>
  <si>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</si>
  <si>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</si>
  <si>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</si>
  <si>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</si>
  <si>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</si>
  <si>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</si>
  <si>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</si>
  <si>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</si>
  <si>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</si>
  <si>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</si>
  <si>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</si>
  <si>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</si>
  <si>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</si>
  <si>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</si>
  <si>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</si>
  <si>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</si>
  <si>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</si>
  <si>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</si>
  <si>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</si>
  <si>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</si>
  <si>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</si>
  <si>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</si>
  <si>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</si>
  <si>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</si>
  <si>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</si>
  <si>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</si>
  <si>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</si>
  <si>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</si>
  <si>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</si>
  <si>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</si>
  <si>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</si>
  <si>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</si>
  <si>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</si>
  <si>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</si>
  <si>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</si>
  <si>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</si>
  <si>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</si>
  <si>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</si>
  <si>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</si>
  <si>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</si>
  <si>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</si>
  <si>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</si>
  <si>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</si>
  <si>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</si>
  <si>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</si>
  <si>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</si>
  <si>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</si>
  <si>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</si>
  <si>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</si>
  <si>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</si>
  <si>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</si>
  <si>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</si>
  <si>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</si>
  <si>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</si>
  <si>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</si>
  <si>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</si>
  <si>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</si>
  <si>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</si>
  <si>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</si>
  <si>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</si>
  <si>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</si>
  <si>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</si>
  <si>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</si>
  <si>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</si>
  <si>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</si>
  <si>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</si>
  <si>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</si>
  <si>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</si>
  <si>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</si>
  <si>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</si>
  <si>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</si>
  <si>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</si>
  <si>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</si>
  <si>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</si>
  <si>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</si>
  <si>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</si>
  <si>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</si>
  <si>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</si>
  <si>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</si>
  <si>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</si>
  <si>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</si>
  <si>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</si>
  <si>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</si>
  <si>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</si>
  <si>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</si>
  <si>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</si>
  <si>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</si>
  <si>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</si>
  <si>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</si>
  <si>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</si>
  <si>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</si>
  <si>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</si>
  <si>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</si>
  <si>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</si>
  <si>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</si>
  <si>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</si>
  <si>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</si>
  <si>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</si>
  <si>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</si>
  <si>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</si>
  <si>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</si>
  <si>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</si>
  <si>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</si>
  <si>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</si>
  <si>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</si>
  <si>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</si>
  <si>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</si>
  <si>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</si>
  <si>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</si>
  <si>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</si>
  <si>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</si>
  <si>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</si>
  <si>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</si>
  <si>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</si>
  <si>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</si>
  <si>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</si>
  <si>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</si>
  <si>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</si>
  <si>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</si>
  <si>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</si>
  <si>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</si>
  <si>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</si>
  <si>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</si>
  <si>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</si>
  <si>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</si>
  <si>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</si>
  <si>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</si>
  <si>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</si>
  <si>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</si>
  <si>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</si>
  <si>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</si>
  <si>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</si>
  <si>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</si>
  <si>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</si>
  <si>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</si>
  <si>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</si>
  <si>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</si>
  <si>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</si>
  <si>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</si>
  <si>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</si>
  <si>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</si>
  <si>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</si>
  <si>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</si>
  <si>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</si>
  <si>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</si>
  <si>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</si>
  <si>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</si>
  <si>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</si>
  <si>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</si>
  <si>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</si>
  <si>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</si>
  <si>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</si>
  <si>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</si>
  <si>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</si>
  <si>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</si>
  <si>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</si>
  <si>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</si>
  <si>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</si>
  <si>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</si>
  <si>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</si>
  <si>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</si>
  <si>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</si>
  <si>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</si>
  <si>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</si>
  <si>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</si>
  <si>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</si>
  <si>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</si>
  <si>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</si>
  <si>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</si>
  <si>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</si>
  <si>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</si>
  <si>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</si>
  <si>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</si>
  <si>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</si>
  <si>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</si>
  <si>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</si>
  <si>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</si>
  <si>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</si>
  <si>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</si>
  <si>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</si>
  <si>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</si>
  <si>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</si>
  <si>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</si>
  <si>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</si>
  <si>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</si>
  <si>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</si>
  <si>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</si>
  <si>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</si>
  <si>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</si>
  <si>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</si>
  <si>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</si>
  <si>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</si>
  <si>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</si>
  <si>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</si>
  <si>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</si>
  <si>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</si>
  <si>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</si>
  <si>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</si>
  <si>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</si>
  <si>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</si>
  <si>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</si>
  <si>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</si>
  <si>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</si>
  <si>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</si>
  <si>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</si>
  <si>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</si>
  <si>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</si>
  <si>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</si>
  <si>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</si>
  <si>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</si>
  <si>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</si>
  <si>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</si>
  <si>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</si>
  <si>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</si>
  <si>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</si>
  <si>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</si>
  <si>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</si>
  <si>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</si>
  <si>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</si>
  <si>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</si>
  <si>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</si>
  <si>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</si>
  <si>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</si>
  <si>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</si>
  <si>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</si>
  <si>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</si>
  <si>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</si>
  <si>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</si>
  <si>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</si>
  <si>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</si>
  <si>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</si>
  <si>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</si>
  <si>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</si>
  <si>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</si>
  <si>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</si>
  <si>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</si>
  <si>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</si>
  <si>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</si>
  <si>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</si>
  <si>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</si>
  <si>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</si>
  <si>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</si>
  <si>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</si>
  <si>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</si>
  <si>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</si>
  <si>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</si>
  <si>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</si>
  <si>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</si>
  <si>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</si>
  <si>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</si>
  <si>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</si>
  <si>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</si>
  <si>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</si>
  <si>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</si>
  <si>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</si>
  <si>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</si>
  <si>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</si>
  <si>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</si>
  <si>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</si>
  <si>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</si>
  <si>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</si>
  <si>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</si>
  <si>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</si>
  <si>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</si>
  <si>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</si>
  <si>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</si>
  <si>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</si>
  <si>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</si>
  <si>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</si>
  <si>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</si>
  <si>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</si>
  <si>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</si>
  <si>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</si>
  <si>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</si>
  <si>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</si>
  <si>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</si>
  <si>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</si>
  <si>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</si>
  <si>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</si>
  <si>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</si>
  <si>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</si>
  <si>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</si>
  <si>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</si>
  <si>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</si>
  <si>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</si>
  <si>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</si>
  <si>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</si>
  <si>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</si>
  <si>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</si>
  <si>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</si>
  <si>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</si>
  <si>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</si>
  <si>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</si>
  <si>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</si>
  <si>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</si>
  <si>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</si>
  <si>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</si>
  <si>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</si>
  <si>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</si>
  <si>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</si>
  <si>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</si>
  <si>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</si>
  <si>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</si>
  <si>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</si>
  <si>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</si>
  <si>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</si>
  <si>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</si>
  <si>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</si>
  <si>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</si>
  <si>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</si>
  <si>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</si>
  <si>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</si>
  <si>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</si>
  <si>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</si>
  <si>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</si>
  <si>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</si>
  <si>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</si>
  <si>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</si>
  <si>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</si>
  <si>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</si>
  <si>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</si>
  <si>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</si>
  <si>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</si>
  <si>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</si>
  <si>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</si>
  <si>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</si>
  <si>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</si>
  <si>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</si>
  <si>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</si>
  <si>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</si>
  <si>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</si>
  <si>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</si>
  <si>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</si>
  <si>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</si>
  <si>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</si>
  <si>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</si>
  <si>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</si>
  <si>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</si>
  <si>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</si>
  <si>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</si>
  <si>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</si>
  <si>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</si>
  <si>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</si>
  <si>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</si>
  <si>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</si>
  <si>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</si>
  <si>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</si>
  <si>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</si>
  <si>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</si>
  <si>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</si>
  <si>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</si>
  <si>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</si>
  <si>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</si>
  <si>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</si>
  <si>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</si>
  <si>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</si>
  <si>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</si>
  <si>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</si>
  <si>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</si>
  <si>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</si>
  <si>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</si>
  <si>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</si>
  <si>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</si>
  <si>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</si>
  <si>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</si>
  <si>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</si>
  <si>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</si>
  <si>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</si>
  <si>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</si>
  <si>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</si>
  <si>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</si>
  <si>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</si>
  <si>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</si>
  <si>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</si>
  <si>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</si>
  <si>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</si>
  <si>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</si>
  <si>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</si>
  <si>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</si>
  <si>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</si>
  <si>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</si>
  <si>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</si>
  <si>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</si>
  <si>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</si>
  <si>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</si>
  <si>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</si>
  <si>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</si>
  <si>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</si>
  <si>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</si>
  <si>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</si>
  <si>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</si>
  <si>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</si>
  <si>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</si>
  <si>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</si>
  <si>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</si>
  <si>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</si>
  <si>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</si>
  <si>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</si>
  <si>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</si>
  <si>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</si>
  <si>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</si>
  <si>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</si>
  <si>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</si>
  <si>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</si>
  <si>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</si>
  <si>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</si>
  <si>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</si>
  <si>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</si>
  <si>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</si>
  <si>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</si>
  <si>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</si>
  <si>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</si>
  <si>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</si>
  <si>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</si>
  <si>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</si>
  <si>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</si>
  <si>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</si>
  <si>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</si>
  <si>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</si>
  <si>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</si>
  <si>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</si>
  <si>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</si>
  <si>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</si>
  <si>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</si>
  <si>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</si>
  <si>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</si>
  <si>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</si>
  <si>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</si>
  <si>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</si>
  <si>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</si>
  <si>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</si>
  <si>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</si>
  <si>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</si>
  <si>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</si>
  <si>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</si>
  <si>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</si>
  <si>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</si>
  <si>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</si>
  <si>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</si>
  <si>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</si>
  <si>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</si>
  <si>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</si>
  <si>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</si>
  <si>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</si>
  <si>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</si>
  <si>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</si>
  <si>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</si>
  <si>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</si>
  <si>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</si>
  <si>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</si>
  <si>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</si>
  <si>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</si>
  <si>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</si>
  <si>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</si>
  <si>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</si>
  <si>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</si>
  <si>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</si>
  <si>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</si>
  <si>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</si>
  <si>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</si>
  <si>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</si>
  <si>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</si>
  <si>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</si>
  <si>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</si>
  <si>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</si>
  <si>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</si>
  <si>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</si>
  <si>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</si>
  <si>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</si>
  <si>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</si>
  <si>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</si>
  <si>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</si>
  <si>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</si>
  <si>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</si>
  <si>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</si>
  <si>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</si>
  <si>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</si>
  <si>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</si>
  <si>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</si>
  <si>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</si>
  <si>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</si>
  <si>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</si>
  <si>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</si>
  <si>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</si>
  <si>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</si>
  <si>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</si>
  <si>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</si>
  <si>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</si>
  <si>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</si>
  <si>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</si>
  <si>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</si>
  <si>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</si>
  <si>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</si>
  <si>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</si>
  <si>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</si>
  <si>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</si>
  <si>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</si>
  <si>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</si>
  <si>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</si>
  <si>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</si>
  <si>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</si>
  <si>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</si>
  <si>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</si>
  <si>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</si>
  <si>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</si>
  <si>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</si>
  <si>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</si>
  <si>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</si>
  <si>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</si>
  <si>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</si>
  <si>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</si>
  <si>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</si>
  <si>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</si>
  <si>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</si>
  <si>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</si>
  <si>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</si>
  <si>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</si>
  <si>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</si>
  <si>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</si>
  <si>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</si>
  <si>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</si>
  <si>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</si>
  <si>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</si>
  <si>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</si>
  <si>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</si>
  <si>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</si>
  <si>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</si>
  <si>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</si>
  <si>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</si>
  <si>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</si>
  <si>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</si>
  <si>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</si>
  <si>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</si>
  <si>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</si>
  <si>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</si>
  <si>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</si>
  <si>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</si>
  <si>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</si>
  <si>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</si>
  <si>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</si>
  <si>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</si>
  <si>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</si>
  <si>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</si>
  <si>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</si>
  <si>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</si>
  <si>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</si>
  <si>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</si>
  <si>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</si>
  <si>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</si>
  <si>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</si>
  <si>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</si>
  <si>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</si>
  <si>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</si>
  <si>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</si>
  <si>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</si>
  <si>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</si>
  <si>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</si>
  <si>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</si>
  <si>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</si>
  <si>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</si>
  <si>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</si>
  <si>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</si>
  <si>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</si>
  <si>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</si>
  <si>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</si>
  <si>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</si>
  <si>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</si>
  <si>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</si>
  <si>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</si>
  <si>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</si>
  <si>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</si>
  <si>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</si>
  <si>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</si>
  <si>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</si>
  <si>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</si>
  <si>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</si>
  <si>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</si>
  <si>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</si>
  <si>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</si>
  <si>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</si>
  <si>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</si>
  <si>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</si>
  <si>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</si>
  <si>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</si>
  <si>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</si>
  <si>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</si>
  <si>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</si>
  <si>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</si>
  <si>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</si>
  <si>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</si>
  <si>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</si>
  <si>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</si>
  <si>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</si>
  <si>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</si>
  <si>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</si>
  <si>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</si>
  <si>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</si>
  <si>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</si>
  <si>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</si>
  <si>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</si>
  <si>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</si>
  <si>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</si>
  <si>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</si>
  <si>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</si>
  <si>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</si>
  <si>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</si>
  <si>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</si>
  <si>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</si>
  <si>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</si>
  <si>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</si>
  <si>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</si>
  <si>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</si>
  <si>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</si>
  <si>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</si>
  <si>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</si>
  <si>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</si>
  <si>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</si>
  <si>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</si>
  <si>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</si>
  <si>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</si>
  <si>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</si>
  <si>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</si>
  <si>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</si>
  <si>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</si>
  <si>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</si>
  <si>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</si>
  <si>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</si>
  <si>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</si>
  <si>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</si>
  <si>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</si>
  <si>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</si>
  <si>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</si>
  <si>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</si>
  <si>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</si>
  <si>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</si>
  <si>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</si>
  <si>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</si>
  <si>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</si>
  <si>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</si>
  <si>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</si>
  <si>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</si>
  <si>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</si>
  <si>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</si>
  <si>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</si>
  <si>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</si>
  <si>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</si>
  <si>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</si>
  <si>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</si>
  <si>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</si>
  <si>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</si>
  <si>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</si>
  <si>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</si>
  <si>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</si>
  <si>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</si>
  <si>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</si>
  <si>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</si>
  <si>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</si>
  <si>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</si>
  <si>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</si>
  <si>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</si>
  <si>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</si>
  <si>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</si>
  <si>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</si>
  <si>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</si>
  <si>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</si>
  <si>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</si>
  <si>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</si>
  <si>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</si>
  <si>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</si>
  <si>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</si>
  <si>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</si>
  <si>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</si>
  <si>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</si>
  <si>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</si>
  <si>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</si>
  <si>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</si>
  <si>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</si>
  <si>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</si>
  <si>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</si>
  <si>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</si>
  <si>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</si>
  <si>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</si>
  <si>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</si>
  <si>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</si>
  <si>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</si>
  <si>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</si>
  <si>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</si>
  <si>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</si>
  <si>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</si>
  <si>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</si>
  <si>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</si>
  <si>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</si>
  <si>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</si>
  <si>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</si>
  <si>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</si>
  <si>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</si>
  <si>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</si>
  <si>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</si>
  <si>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</si>
  <si>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</si>
  <si>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</si>
  <si>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</si>
  <si>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</si>
  <si>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</si>
  <si>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</si>
  <si>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</si>
  <si>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</si>
  <si>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</si>
  <si>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</si>
  <si>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</si>
  <si>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</si>
  <si>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</si>
  <si>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</si>
  <si>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</si>
  <si>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</si>
  <si>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</si>
  <si>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</si>
  <si>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</si>
  <si>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</si>
  <si>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</si>
  <si>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</si>
  <si>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</si>
  <si>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</si>
  <si>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</si>
  <si>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</si>
  <si>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</si>
  <si>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</si>
  <si>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</si>
  <si>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</si>
  <si>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</si>
  <si>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</si>
  <si>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</si>
  <si>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</si>
  <si>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</si>
  <si>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</si>
  <si>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</si>
  <si>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</si>
  <si>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</si>
  <si>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</si>
  <si>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</si>
  <si>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</si>
  <si>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</si>
  <si>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</si>
  <si>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</si>
  <si>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</si>
  <si>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</si>
  <si>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</si>
  <si>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</si>
  <si>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</si>
  <si>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</si>
  <si>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</si>
  <si>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</si>
  <si>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</si>
  <si>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</si>
  <si>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</si>
  <si>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</si>
  <si>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</si>
  <si>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</si>
  <si>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</si>
  <si>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</si>
  <si>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</si>
  <si>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</si>
  <si>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</si>
  <si>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</si>
  <si>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</si>
  <si>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</si>
  <si>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</si>
  <si>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</si>
  <si>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</si>
  <si>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</si>
  <si>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</si>
  <si>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</si>
  <si>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</si>
  <si>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</si>
  <si>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</si>
  <si>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</si>
  <si>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</si>
  <si>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</si>
  <si>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</si>
  <si>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</si>
  <si>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</si>
  <si>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</si>
  <si>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</si>
  <si>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</si>
  <si>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</si>
  <si>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</si>
  <si>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</si>
  <si>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</si>
  <si>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</si>
  <si>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</si>
  <si>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</si>
  <si>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</si>
  <si>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</si>
  <si>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</si>
  <si>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</si>
  <si>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</si>
  <si>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</si>
  <si>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</si>
  <si>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</si>
  <si>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</si>
  <si>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</si>
  <si>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</si>
  <si>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</si>
  <si>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</si>
  <si>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</si>
  <si>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</si>
  <si>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</si>
  <si>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</si>
  <si>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</si>
  <si>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</si>
  <si>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</si>
  <si>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</si>
  <si>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</si>
  <si>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</si>
  <si>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</si>
  <si>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</si>
  <si>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</si>
  <si>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</si>
  <si>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</si>
  <si>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</si>
  <si>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</si>
  <si>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</si>
  <si>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</si>
  <si>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</si>
  <si>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</si>
  <si>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</si>
  <si>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</si>
  <si>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</si>
  <si>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</si>
  <si>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</si>
  <si>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</si>
  <si>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</si>
  <si>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</si>
  <si>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</si>
  <si>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</si>
  <si>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</si>
  <si>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</si>
  <si>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</si>
  <si>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</si>
  <si>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</si>
  <si>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</si>
  <si>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</si>
  <si>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</si>
  <si>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</si>
  <si>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</si>
  <si>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</si>
  <si>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</si>
  <si>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</si>
  <si>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</si>
  <si>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</si>
  <si>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</si>
  <si>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</si>
  <si>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</si>
  <si>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</si>
  <si>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</si>
  <si>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</si>
  <si>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</si>
  <si>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</si>
  <si>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</si>
  <si>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</si>
  <si>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</si>
  <si>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</si>
  <si>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</si>
  <si>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</si>
  <si>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</si>
  <si>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</si>
  <si>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</si>
  <si>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</si>
  <si>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</si>
  <si>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</si>
  <si>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</si>
  <si>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</si>
  <si>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</si>
  <si>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</si>
  <si>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</si>
  <si>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</si>
  <si>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</si>
  <si>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</si>
  <si>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</si>
  <si>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</si>
  <si>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</si>
  <si>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</si>
  <si>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</si>
  <si>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</si>
  <si>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</si>
  <si>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</si>
  <si>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</si>
  <si>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</si>
  <si>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</si>
  <si>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</si>
  <si>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</si>
  <si>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</si>
  <si>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</si>
  <si>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</si>
  <si>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</si>
  <si>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</si>
  <si>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</si>
  <si>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</si>
  <si>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</si>
  <si>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</si>
  <si>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</si>
  <si>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</si>
  <si>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</si>
  <si>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</si>
  <si>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</si>
  <si>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</si>
  <si>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</si>
  <si>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</si>
  <si>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</si>
  <si>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</si>
  <si>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</si>
  <si>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</si>
  <si>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</si>
  <si>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</si>
  <si>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</si>
  <si>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</si>
  <si>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</si>
  <si>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</si>
  <si>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</si>
  <si>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</si>
  <si>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</si>
  <si>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</si>
  <si>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</si>
  <si>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</si>
  <si>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</si>
  <si>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</si>
  <si>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</si>
  <si>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</si>
  <si>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</si>
  <si>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</si>
  <si>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</si>
  <si>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</si>
  <si>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</si>
  <si>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</si>
  <si>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</si>
  <si>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</si>
  <si>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</si>
  <si>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</si>
  <si>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</si>
  <si>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</si>
  <si>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</si>
  <si>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</si>
  <si>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</si>
  <si>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</si>
  <si>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</si>
  <si>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</si>
  <si>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</si>
  <si>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</si>
  <si>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</si>
  <si>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</si>
  <si>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</si>
  <si>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</si>
  <si>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</si>
  <si>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</si>
  <si>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</si>
  <si>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</si>
  <si>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</si>
  <si>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</si>
  <si>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</si>
  <si>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</si>
  <si>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</si>
  <si>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</si>
  <si>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</si>
  <si>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</si>
  <si>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</si>
  <si>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</si>
  <si>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</si>
  <si>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</si>
  <si>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</si>
  <si>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</si>
  <si>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</si>
  <si>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</si>
  <si>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</si>
  <si>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</si>
  <si>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</si>
  <si>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</si>
  <si>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</si>
  <si>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</si>
  <si>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</si>
  <si>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</si>
  <si>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</si>
  <si>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</si>
  <si>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</si>
  <si>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</si>
  <si>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</si>
  <si>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</si>
  <si>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</si>
  <si>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</si>
  <si>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</si>
  <si>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</si>
  <si>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</si>
  <si>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</si>
  <si>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</si>
  <si>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</si>
  <si>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</si>
  <si>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</si>
  <si>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</si>
  <si>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</si>
  <si>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</si>
  <si>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</si>
  <si>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</si>
  <si>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</si>
  <si>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</si>
  <si>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</si>
  <si>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</si>
  <si>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</si>
  <si>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</si>
  <si>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</si>
  <si>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</si>
  <si>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</si>
  <si>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</si>
  <si>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</si>
  <si>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</si>
  <si>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</si>
  <si>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</si>
  <si>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</si>
  <si>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</si>
  <si>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</si>
  <si>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</si>
  <si>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</si>
  <si>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</si>
  <si>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</si>
  <si>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</si>
  <si>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</si>
  <si>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</si>
  <si>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</si>
  <si>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</si>
  <si>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</si>
  <si>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</si>
  <si>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</si>
  <si>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</si>
  <si>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</si>
  <si>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</si>
  <si>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</si>
  <si>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</si>
  <si>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</si>
  <si>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</si>
  <si>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</si>
  <si>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</si>
  <si>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</si>
  <si>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</si>
  <si>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</si>
  <si>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</si>
  <si>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</si>
  <si>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</si>
  <si>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</si>
  <si>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</si>
  <si>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</si>
  <si>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</si>
  <si>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</si>
  <si>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</si>
  <si>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</si>
  <si>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</si>
  <si>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</si>
  <si>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</si>
  <si>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</si>
  <si>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</si>
  <si>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</si>
  <si>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</si>
  <si>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</si>
  <si>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</si>
  <si>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</si>
  <si>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</si>
  <si>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</si>
  <si>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</si>
  <si>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</si>
  <si>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</si>
  <si>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</si>
  <si>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</si>
  <si>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</si>
  <si>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</si>
  <si>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</si>
  <si>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</si>
  <si>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</si>
  <si>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</si>
  <si>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</si>
  <si>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</si>
  <si>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</si>
  <si>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</si>
  <si>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</si>
  <si>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</si>
  <si>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</si>
  <si>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</si>
  <si>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</si>
  <si>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</si>
  <si>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</si>
  <si>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</si>
  <si>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</si>
  <si>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</si>
  <si>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</si>
  <si>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</si>
  <si>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</si>
  <si>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</si>
  <si>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</si>
  <si>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</si>
  <si>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</si>
  <si>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</si>
  <si>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</si>
  <si>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</si>
  <si>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</si>
  <si>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</si>
  <si>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</si>
  <si>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</si>
  <si>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</si>
  <si>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</si>
  <si>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</si>
  <si>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</si>
  <si>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</si>
  <si>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</si>
  <si>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</si>
  <si>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</si>
  <si>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</si>
  <si>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</si>
  <si>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</si>
  <si>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</si>
  <si>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</si>
  <si>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</si>
  <si>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</si>
  <si>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</si>
  <si>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</si>
  <si>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</si>
  <si>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</si>
  <si>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</si>
  <si>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</si>
  <si>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</si>
  <si>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</si>
  <si>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</si>
  <si>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</si>
  <si>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</si>
  <si>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</si>
  <si>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</si>
  <si>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</si>
  <si>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</si>
  <si>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</si>
  <si>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</si>
  <si>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</si>
  <si>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</si>
  <si>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</si>
  <si>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</si>
  <si>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</si>
  <si>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</si>
  <si>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</si>
  <si>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</si>
  <si>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</si>
  <si>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</si>
  <si>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</si>
  <si>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</si>
  <si>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</si>
  <si>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</si>
  <si>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</si>
  <si>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</si>
  <si>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</si>
  <si>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</si>
  <si>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</si>
  <si>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</si>
  <si>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</si>
  <si>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</si>
  <si>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</si>
  <si>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</si>
  <si>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</si>
  <si>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</si>
  <si>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</si>
  <si>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</si>
  <si>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</si>
  <si>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</si>
  <si>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</si>
  <si>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</si>
  <si>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</si>
  <si>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</si>
  <si>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</si>
  <si>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</si>
  <si>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</si>
  <si>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</si>
  <si>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</si>
  <si>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</si>
  <si>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</si>
  <si>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</si>
  <si>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</si>
  <si>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</si>
  <si>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</si>
  <si>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</si>
  <si>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</si>
  <si>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</si>
  <si>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</si>
  <si>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</si>
  <si>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</si>
  <si>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</si>
  <si>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</si>
  <si>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</si>
  <si>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</si>
  <si>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</si>
  <si>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</si>
  <si>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</si>
  <si>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</si>
  <si>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</si>
  <si>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</si>
  <si>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</si>
  <si>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</si>
  <si>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</si>
  <si>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</si>
  <si>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</si>
  <si>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</si>
  <si>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</si>
  <si>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</si>
  <si>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</si>
  <si>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</si>
  <si>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</si>
  <si>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</si>
  <si>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</si>
  <si>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</si>
  <si>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</si>
  <si>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</si>
  <si>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</si>
  <si>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</si>
  <si>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</si>
  <si>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</si>
  <si>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</si>
  <si>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</si>
  <si>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</si>
  <si>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</si>
  <si>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</si>
  <si>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</si>
  <si>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</si>
  <si>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</si>
  <si>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</si>
  <si>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</si>
  <si>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</si>
  <si>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</si>
  <si>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</si>
  <si>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</si>
  <si>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</si>
  <si>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</si>
  <si>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</si>
  <si>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</si>
  <si>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</si>
  <si>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</si>
  <si>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</si>
  <si>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</si>
  <si>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</si>
  <si>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</si>
  <si>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</si>
  <si>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</si>
  <si>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</si>
  <si>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</si>
  <si>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</si>
  <si>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</si>
  <si>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</si>
  <si>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</si>
  <si>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</si>
  <si>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</si>
  <si>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</si>
  <si>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</si>
  <si>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</si>
  <si>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</si>
  <si>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</si>
  <si>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</si>
  <si>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</si>
  <si>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</si>
  <si>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</si>
  <si>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</si>
  <si>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</si>
  <si>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</si>
  <si>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</si>
  <si>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</si>
  <si>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</si>
  <si>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</si>
  <si>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</si>
  <si>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</si>
  <si>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</si>
  <si>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</si>
  <si>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</si>
  <si>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</si>
  <si>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</si>
  <si>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</si>
  <si>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</si>
  <si>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</si>
  <si>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</si>
  <si>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</si>
  <si>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</si>
  <si>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</si>
  <si>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</si>
  <si>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</si>
  <si>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</si>
  <si>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</si>
  <si>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</si>
  <si>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</si>
  <si>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</si>
  <si>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</si>
  <si>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</si>
  <si>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</si>
  <si>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</si>
  <si>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</si>
  <si>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</si>
  <si>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</si>
  <si>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</si>
  <si>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</si>
  <si>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</si>
  <si>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</si>
  <si>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</si>
  <si>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</si>
  <si>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</si>
  <si>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</si>
  <si>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</si>
  <si>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</si>
  <si>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</si>
  <si>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</si>
  <si>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</si>
  <si>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</si>
  <si>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</si>
  <si>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</si>
  <si>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</si>
  <si>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</si>
  <si>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</si>
  <si>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</si>
  <si>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</si>
  <si>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</si>
  <si>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</si>
  <si>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</si>
  <si>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</si>
  <si>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</si>
  <si>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</si>
  <si>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</si>
  <si>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</si>
  <si>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</si>
  <si>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</si>
  <si>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</si>
  <si>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</si>
  <si>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</si>
  <si>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</si>
  <si>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</si>
  <si>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</si>
  <si>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</si>
  <si>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</si>
  <si>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</si>
  <si>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</si>
  <si>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</si>
  <si>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</si>
  <si>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</si>
  <si>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</si>
  <si>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</si>
  <si>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</si>
  <si>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</si>
  <si>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</si>
  <si>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</si>
  <si>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</si>
  <si>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</si>
  <si>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</si>
  <si>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</si>
  <si>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</si>
  <si>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</si>
  <si>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</si>
  <si>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</si>
  <si>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</si>
  <si>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</si>
  <si>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</si>
  <si>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</si>
  <si>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</si>
  <si>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</si>
  <si>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</si>
  <si>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</si>
  <si>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</si>
  <si>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</si>
  <si>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</si>
  <si>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</si>
  <si>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</si>
  <si>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</si>
  <si>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</si>
  <si>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</si>
  <si>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</si>
  <si>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</si>
  <si>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</si>
  <si>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</si>
  <si>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</si>
  <si>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</si>
  <si>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</si>
  <si>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</si>
  <si>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</si>
  <si>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</si>
  <si>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</si>
  <si>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</si>
  <si>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</si>
  <si>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</si>
  <si>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</si>
  <si>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</si>
  <si>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</si>
  <si>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</si>
  <si>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</si>
  <si>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</si>
  <si>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</si>
  <si>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</si>
  <si>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</si>
  <si>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</si>
  <si>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</si>
  <si>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</si>
  <si>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</si>
  <si>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</si>
  <si>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</si>
  <si>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</si>
  <si>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</si>
  <si>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</si>
  <si>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</si>
  <si>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</si>
  <si>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</si>
  <si>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</si>
  <si>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</si>
  <si>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</si>
  <si>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</si>
  <si>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</si>
  <si>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</si>
  <si>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</si>
  <si>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</si>
  <si>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</si>
  <si>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</si>
  <si>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</si>
  <si>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</si>
  <si>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</si>
  <si>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</si>
  <si>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</si>
  <si>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</si>
  <si>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</si>
  <si>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</si>
  <si>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</si>
  <si>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</si>
  <si>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</si>
  <si>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</si>
  <si>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</si>
  <si>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</si>
  <si>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</si>
  <si>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</si>
  <si>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</si>
  <si>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</si>
  <si>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</si>
  <si>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</si>
  <si>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</si>
  <si>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</si>
  <si>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</si>
  <si>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</si>
  <si>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</si>
  <si>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</si>
  <si>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</si>
  <si>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</si>
  <si>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</si>
  <si>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</si>
  <si>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</si>
  <si>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</si>
  <si>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</si>
  <si>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</si>
  <si>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</si>
  <si>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</si>
  <si>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</si>
  <si>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</si>
  <si>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</si>
  <si>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</si>
  <si>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</si>
  <si>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</si>
  <si>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</si>
  <si>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</si>
  <si>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</si>
  <si>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</si>
  <si>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</si>
  <si>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</si>
  <si>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</si>
  <si>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</si>
  <si>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</si>
  <si>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</si>
  <si>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</si>
  <si>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</si>
  <si>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</si>
  <si>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</si>
  <si>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</si>
  <si>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</si>
  <si>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</si>
  <si>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</si>
  <si>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</si>
  <si>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</si>
  <si>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</si>
  <si>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</si>
  <si>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</si>
  <si>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</si>
  <si>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</si>
  <si>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</si>
  <si>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</si>
  <si>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</si>
  <si>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</si>
  <si>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</si>
  <si>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</si>
  <si>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</si>
  <si>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</si>
  <si>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</si>
  <si>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</si>
  <si>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</si>
  <si>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</si>
  <si>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</si>
  <si>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</si>
  <si>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</si>
  <si>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</si>
  <si>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</si>
  <si>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</si>
  <si>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</si>
  <si>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</si>
  <si>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</si>
  <si>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</si>
  <si>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</si>
  <si>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</si>
  <si>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</si>
  <si>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</si>
  <si>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</si>
  <si>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</si>
  <si>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</si>
  <si>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</si>
  <si>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</si>
  <si>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</si>
  <si>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</si>
  <si>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</si>
  <si>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</si>
  <si>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</si>
  <si>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</si>
  <si>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</si>
  <si>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</si>
  <si>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</si>
  <si>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</si>
  <si>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</si>
  <si>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</si>
  <si>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</si>
  <si>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</si>
  <si>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</si>
  <si>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</si>
  <si>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</si>
  <si>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</si>
  <si>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</si>
  <si>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</si>
  <si>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</si>
  <si>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</si>
  <si>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</si>
  <si>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</si>
  <si>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</si>
  <si>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</si>
  <si>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</si>
  <si>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</si>
  <si>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</si>
  <si>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</si>
  <si>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</si>
  <si>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</si>
  <si>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</si>
  <si>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</si>
  <si>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</si>
  <si>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</si>
  <si>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</si>
  <si>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</si>
  <si>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</si>
  <si>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</si>
  <si>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</si>
  <si>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</si>
  <si>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</si>
  <si>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</si>
  <si>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</si>
  <si>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</si>
  <si>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</si>
  <si>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</si>
  <si>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</si>
  <si>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</si>
  <si>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</si>
  <si>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</si>
  <si>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</si>
  <si>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</si>
  <si>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</si>
  <si>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</si>
  <si>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</si>
  <si>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</si>
  <si>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</si>
  <si>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</si>
  <si>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</si>
  <si>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</si>
  <si>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</si>
  <si>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</si>
  <si>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</si>
  <si>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</si>
  <si>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</si>
  <si>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</si>
  <si>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</si>
  <si>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</si>
  <si>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</si>
  <si>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</si>
  <si>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</si>
  <si>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</si>
  <si>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</si>
  <si>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</si>
  <si>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</si>
  <si>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</si>
  <si>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</si>
  <si>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</si>
  <si>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</si>
  <si>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</si>
  <si>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</si>
  <si>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</si>
  <si>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</si>
  <si>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</si>
  <si>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</si>
  <si>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</si>
  <si>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</si>
  <si>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</si>
  <si>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</si>
  <si>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</si>
  <si>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</si>
  <si>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</si>
  <si>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</si>
  <si>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</si>
  <si>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</si>
  <si>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</si>
  <si>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</si>
  <si>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</si>
  <si>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</si>
  <si>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</si>
  <si>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</si>
  <si>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</si>
  <si>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</si>
  <si>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</si>
  <si>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</si>
  <si>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</si>
  <si>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</si>
  <si>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</si>
  <si>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</si>
  <si>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</si>
  <si>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</si>
  <si>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</si>
  <si>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</si>
  <si>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</si>
  <si>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</si>
  <si>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</si>
  <si>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</si>
  <si>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</si>
  <si>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</si>
  <si>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</si>
  <si>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</si>
  <si>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</si>
  <si>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</si>
  <si>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</si>
  <si>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</si>
  <si>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</si>
  <si>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</si>
  <si>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</si>
  <si>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</si>
  <si>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</si>
  <si>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</si>
  <si>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</si>
  <si>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</si>
  <si>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</si>
  <si>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</si>
  <si>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</si>
  <si>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</si>
  <si>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</si>
  <si>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</si>
  <si>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</si>
  <si>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</si>
  <si>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</si>
  <si>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</si>
  <si>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</si>
  <si>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</si>
  <si>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</si>
  <si>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</si>
  <si>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</si>
  <si>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</si>
  <si>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</si>
  <si>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</si>
  <si>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</si>
  <si>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</si>
  <si>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</si>
  <si>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</si>
  <si>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</si>
  <si>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</si>
  <si>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</si>
  <si>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</si>
  <si>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</si>
  <si>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</si>
  <si>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</si>
  <si>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</si>
  <si>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</si>
  <si>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</si>
  <si>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</si>
  <si>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</si>
  <si>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</si>
  <si>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</si>
  <si>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</si>
  <si>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</si>
  <si>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</si>
  <si>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</si>
  <si>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</si>
  <si>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</si>
  <si>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</si>
  <si>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</si>
  <si>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</si>
  <si>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</si>
  <si>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</si>
  <si>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</si>
  <si>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</si>
  <si>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</si>
  <si>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</si>
  <si>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</si>
  <si>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</si>
  <si>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</si>
  <si>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</si>
  <si>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</si>
  <si>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</si>
  <si>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</si>
  <si>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</si>
  <si>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</si>
  <si>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</si>
  <si>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</si>
  <si>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</si>
  <si>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</si>
  <si>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</si>
  <si>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</si>
  <si>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</si>
  <si>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</si>
  <si>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</si>
  <si>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</si>
  <si>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</si>
  <si>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</si>
  <si>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</si>
  <si>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</si>
  <si>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</si>
  <si>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</si>
  <si>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</si>
  <si>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</si>
  <si>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</si>
  <si>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</si>
  <si>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</si>
  <si>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</si>
  <si>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</si>
  <si>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</si>
  <si>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</si>
  <si>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</si>
  <si>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</si>
  <si>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</si>
  <si>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</si>
  <si>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</si>
  <si>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</si>
  <si>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</si>
  <si>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</si>
  <si>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</si>
  <si>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</si>
  <si>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</si>
  <si>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</si>
  <si>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</si>
  <si>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</si>
  <si>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</si>
  <si>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</si>
  <si>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</si>
  <si>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</si>
  <si>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</si>
  <si>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</si>
  <si>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</si>
  <si>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</si>
  <si>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</si>
  <si>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</si>
  <si>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</si>
  <si>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</si>
  <si>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</si>
  <si>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</si>
  <si>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</si>
  <si>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</si>
  <si>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</si>
  <si>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</si>
  <si>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</si>
  <si>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</si>
  <si>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</si>
  <si>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</si>
  <si>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</si>
  <si>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</si>
  <si>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</si>
  <si>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</si>
  <si>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</si>
  <si>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</si>
  <si>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</si>
  <si>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</si>
  <si>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</si>
  <si>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</si>
  <si>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</si>
  <si>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</si>
  <si>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</si>
  <si>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</si>
  <si>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</si>
  <si>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</si>
  <si>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</si>
  <si>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</si>
  <si>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</si>
  <si>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</si>
  <si>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</si>
  <si>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</si>
  <si>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</si>
  <si>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</si>
  <si>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</si>
  <si>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</si>
  <si>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</si>
  <si>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</si>
  <si>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</si>
  <si>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</si>
  <si>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</si>
  <si>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</si>
  <si>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</si>
  <si>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</si>
  <si>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</si>
  <si>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</si>
  <si>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</si>
  <si>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</si>
  <si>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</si>
  <si>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</si>
  <si>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</si>
  <si>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</si>
  <si>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</si>
  <si>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</si>
  <si>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</si>
  <si>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</si>
  <si>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</si>
  <si>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</si>
  <si>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</si>
  <si>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</si>
  <si>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</si>
  <si>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</si>
  <si>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</si>
  <si>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</si>
  <si>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</si>
  <si>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</si>
  <si>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</si>
  <si>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</si>
  <si>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</si>
  <si>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</si>
  <si>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</si>
  <si>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</si>
  <si>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</si>
  <si>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</si>
  <si>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</si>
  <si>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</si>
  <si>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</si>
  <si>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</si>
  <si>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</si>
  <si>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</si>
  <si>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</si>
  <si>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</si>
  <si>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</si>
  <si>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</si>
  <si>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</si>
  <si>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</si>
  <si>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</si>
  <si>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</si>
  <si>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</si>
  <si>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</si>
  <si>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</si>
  <si>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</si>
  <si>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</si>
  <si>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</si>
  <si>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</si>
  <si>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</si>
  <si>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</si>
  <si>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</si>
  <si>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</si>
  <si>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</si>
  <si>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</si>
  <si>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</si>
  <si>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</si>
  <si>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</si>
  <si>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</si>
  <si>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</si>
  <si>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</si>
  <si>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</si>
  <si>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</si>
  <si>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</si>
  <si>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</si>
  <si>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</si>
  <si>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</si>
  <si>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</si>
  <si>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</si>
  <si>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</si>
  <si>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</si>
  <si>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</si>
  <si>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</si>
  <si>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</si>
  <si>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</si>
  <si>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</si>
  <si>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</si>
  <si>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</si>
  <si>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</si>
  <si>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</si>
  <si>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</si>
  <si>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</si>
  <si>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</si>
  <si>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</si>
  <si>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</si>
  <si>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</si>
  <si>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</si>
  <si>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</si>
  <si>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</si>
  <si>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</si>
  <si>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</si>
  <si>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</si>
  <si>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</si>
  <si>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</si>
  <si>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</si>
  <si>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</si>
  <si>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</si>
  <si>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</si>
  <si>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</si>
  <si>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</si>
  <si>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</si>
  <si>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</si>
  <si>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</si>
  <si>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</si>
  <si>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</si>
  <si>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</si>
  <si>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</si>
  <si>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</si>
  <si>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</si>
  <si>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</si>
  <si>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</si>
  <si>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</si>
  <si>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</si>
  <si>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</si>
  <si>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</si>
  <si>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</si>
  <si>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</si>
  <si>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</si>
  <si>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</si>
  <si>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</si>
  <si>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</si>
  <si>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</si>
  <si>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</si>
  <si>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</si>
  <si>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</si>
  <si>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</si>
  <si>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</si>
  <si>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</si>
  <si>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</si>
  <si>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</si>
  <si>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</si>
  <si>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</si>
  <si>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</si>
  <si>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</si>
  <si>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</si>
  <si>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</si>
  <si>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</si>
  <si>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</si>
  <si>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</si>
  <si>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</si>
  <si>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</si>
  <si>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</si>
  <si>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</si>
  <si>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</si>
  <si>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</si>
  <si>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</si>
  <si>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</si>
  <si>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</si>
  <si>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</si>
  <si>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</si>
  <si>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</si>
  <si>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</si>
  <si>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</si>
  <si>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</si>
  <si>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</si>
  <si>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</si>
  <si>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</si>
  <si>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</si>
  <si>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</si>
  <si>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</si>
  <si>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</si>
  <si>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</si>
  <si>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</si>
  <si>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</si>
  <si>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</si>
  <si>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</si>
  <si>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</si>
  <si>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</si>
  <si>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</si>
  <si>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</si>
  <si>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</si>
  <si>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</si>
  <si>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</si>
  <si>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</si>
  <si>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</si>
  <si>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</si>
  <si>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</si>
  <si>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</si>
  <si>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</si>
  <si>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</si>
  <si>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</si>
  <si>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</si>
  <si>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</si>
  <si>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</si>
  <si>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</si>
  <si>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</si>
  <si>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</si>
  <si>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</si>
  <si>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</si>
  <si>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</si>
  <si>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</si>
  <si>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</si>
  <si>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</si>
  <si>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</si>
  <si>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</si>
  <si>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</si>
  <si>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</si>
  <si>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</si>
  <si>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</si>
  <si>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</si>
  <si>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</si>
  <si>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</si>
  <si>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</si>
  <si>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</si>
  <si>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</si>
  <si>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</si>
  <si>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</si>
  <si>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</si>
  <si>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</si>
  <si>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</si>
  <si>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</si>
  <si>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</si>
  <si>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</si>
  <si>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</si>
  <si>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</si>
  <si>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</si>
  <si>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</si>
  <si>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</si>
  <si>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</si>
  <si>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</si>
  <si>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</si>
  <si>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</si>
  <si>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</si>
  <si>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</si>
  <si>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</si>
  <si>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</si>
  <si>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</si>
  <si>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</si>
  <si>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</si>
  <si>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</si>
  <si>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</si>
  <si>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</si>
  <si>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</si>
  <si>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</si>
  <si>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</si>
  <si>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</si>
  <si>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</si>
  <si>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</si>
  <si>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</si>
  <si>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</si>
  <si>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</si>
  <si>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</si>
  <si>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</si>
  <si>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</si>
  <si>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</si>
  <si>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</si>
  <si>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</si>
  <si>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</si>
  <si>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</si>
  <si>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</si>
  <si>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</si>
  <si>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</si>
  <si>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</si>
  <si>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</si>
  <si>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</si>
  <si>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</si>
  <si>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</si>
  <si>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</si>
  <si>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</si>
  <si>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</si>
  <si>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</si>
  <si>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</si>
  <si>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</si>
  <si>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</si>
  <si>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</si>
  <si>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</si>
  <si>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</si>
  <si>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</si>
  <si>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</si>
  <si>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</si>
  <si>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</si>
  <si>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</si>
  <si>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</si>
  <si>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</si>
  <si>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</si>
  <si>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</si>
  <si>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</si>
  <si>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</si>
  <si>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</si>
  <si>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</si>
  <si>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</si>
  <si>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</si>
  <si>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</si>
  <si>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</si>
  <si>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</si>
  <si>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</si>
  <si>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</si>
  <si>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</si>
  <si>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</si>
  <si>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</si>
  <si>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</si>
  <si>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</si>
  <si>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</si>
  <si>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</si>
  <si>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</si>
  <si>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</si>
  <si>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</si>
  <si>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</si>
  <si>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</si>
  <si>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</si>
  <si>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</si>
  <si>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</si>
  <si>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</si>
  <si>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</si>
  <si>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</si>
  <si>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</si>
  <si>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</si>
  <si>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</si>
  <si>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</si>
  <si>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</si>
  <si>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</si>
  <si>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</si>
  <si>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</si>
  <si>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</si>
  <si>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</si>
  <si>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</si>
  <si>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</si>
  <si>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</si>
  <si>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</si>
  <si>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</si>
  <si>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</si>
  <si>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</si>
  <si>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</si>
  <si>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</si>
  <si>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</si>
  <si>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</si>
  <si>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</si>
  <si>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</si>
  <si>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</si>
  <si>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</si>
  <si>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</si>
  <si>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</si>
  <si>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</si>
  <si>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</si>
  <si>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</si>
  <si>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</si>
  <si>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</si>
  <si>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</si>
  <si>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</si>
  <si>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</si>
  <si>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</si>
  <si>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</si>
  <si>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</si>
  <si>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</si>
  <si>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</si>
  <si>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</si>
  <si>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</si>
  <si>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</si>
  <si>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</si>
  <si>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</si>
  <si>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</si>
  <si>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</si>
  <si>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</si>
  <si>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</si>
  <si>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</si>
  <si>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</si>
  <si>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</si>
  <si>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</si>
  <si>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</si>
  <si>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</si>
  <si>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</si>
  <si>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</si>
  <si>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</si>
  <si>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</si>
  <si>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</si>
  <si>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</si>
  <si>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</si>
  <si>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</si>
  <si>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</si>
  <si>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</si>
  <si>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</si>
  <si>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</si>
  <si>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</si>
  <si>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</si>
  <si>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</si>
  <si>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</si>
  <si>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</si>
  <si>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</si>
  <si>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</si>
  <si>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</si>
  <si>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</si>
  <si>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</si>
  <si>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</si>
  <si>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</si>
  <si>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</si>
  <si>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</si>
  <si>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</si>
  <si>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</si>
  <si>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</si>
  <si>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</si>
  <si>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</si>
  <si>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</si>
  <si>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</si>
  <si>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</si>
  <si>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</si>
  <si>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</si>
  <si>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</si>
  <si>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</si>
  <si>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</si>
  <si>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</si>
  <si>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</si>
  <si>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</si>
  <si>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</si>
  <si>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</si>
  <si>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</si>
  <si>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</si>
  <si>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</si>
  <si>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</si>
  <si>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</si>
  <si>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</si>
  <si>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</si>
  <si>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</si>
  <si>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</si>
  <si>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</si>
  <si>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</si>
  <si>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</si>
  <si>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</si>
  <si>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</si>
  <si>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</si>
  <si>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</si>
  <si>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</si>
  <si>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</si>
  <si>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</si>
  <si>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</si>
  <si>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</si>
  <si>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</si>
  <si>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</si>
  <si>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</si>
  <si>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</si>
  <si>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</si>
  <si>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</si>
  <si>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</si>
  <si>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</si>
  <si>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</si>
  <si>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</si>
  <si>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</si>
  <si>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</si>
  <si>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</si>
  <si>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</si>
  <si>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</si>
  <si>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</si>
  <si>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</si>
  <si>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</si>
  <si>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</si>
  <si>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</si>
  <si>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</si>
  <si>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</si>
  <si>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</si>
  <si>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</si>
  <si>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</si>
  <si>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</si>
  <si>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</si>
  <si>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</si>
  <si>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</si>
  <si>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</si>
  <si>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</si>
  <si>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</si>
  <si>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</si>
  <si>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</si>
  <si>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</si>
  <si>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</si>
  <si>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</si>
  <si>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</si>
  <si>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</si>
  <si>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</si>
  <si>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</si>
  <si>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</si>
  <si>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</si>
  <si>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</si>
  <si>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</si>
  <si>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</si>
  <si>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</si>
  <si>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</si>
  <si>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</si>
  <si>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</si>
  <si>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</si>
  <si>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</si>
  <si>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</si>
  <si>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</si>
  <si>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</si>
  <si>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</si>
  <si>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</si>
  <si>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</si>
  <si>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</si>
  <si>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</si>
  <si>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</si>
  <si>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</si>
  <si>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</si>
  <si>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</si>
  <si>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</si>
  <si>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</si>
  <si>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</si>
  <si>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</si>
  <si>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</si>
  <si>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</si>
  <si>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</si>
  <si>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</si>
  <si>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</si>
  <si>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</si>
  <si>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</si>
  <si>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</si>
  <si>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</si>
  <si>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</si>
  <si>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</si>
  <si>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</si>
  <si>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</si>
  <si>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</si>
  <si>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</si>
  <si>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</si>
  <si>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</si>
  <si>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</si>
  <si>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</si>
  <si>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</si>
  <si>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</si>
  <si>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</si>
  <si>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</si>
  <si>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</si>
  <si>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</si>
  <si>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</si>
  <si>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</si>
  <si>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</si>
  <si>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</si>
  <si>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</si>
  <si>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</si>
  <si>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</si>
  <si>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</si>
  <si>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</si>
  <si>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</si>
  <si>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</si>
  <si>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</si>
  <si>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</si>
  <si>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</si>
  <si>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</si>
  <si>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</si>
  <si>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</si>
  <si>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</si>
  <si>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</si>
  <si>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</si>
  <si>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</si>
  <si>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</si>
  <si>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</si>
  <si>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</si>
  <si>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</si>
  <si>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</si>
  <si>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</si>
  <si>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</si>
  <si>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</si>
  <si>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</si>
  <si>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</si>
  <si>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</si>
  <si>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</si>
  <si>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</si>
  <si>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</si>
  <si>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</si>
  <si>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</si>
  <si>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</si>
  <si>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</si>
  <si>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</si>
  <si>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</si>
  <si>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</si>
  <si>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</si>
  <si>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</si>
  <si>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</si>
  <si>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</si>
  <si>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</si>
  <si>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</si>
  <si>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</si>
  <si>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</si>
  <si>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</si>
  <si>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</si>
  <si>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</si>
  <si>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</si>
  <si>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</si>
  <si>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</si>
  <si>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</si>
  <si>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</si>
  <si>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</si>
  <si>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</si>
  <si>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</si>
  <si>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</si>
  <si>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</si>
  <si>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</si>
  <si>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</si>
  <si>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</si>
  <si>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</si>
  <si>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</si>
  <si>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</si>
  <si>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</si>
  <si>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</si>
  <si>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</si>
  <si>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</si>
  <si>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</si>
  <si>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</si>
  <si>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</si>
  <si>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</si>
  <si>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</si>
  <si>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</si>
  <si>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</si>
  <si>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</si>
  <si>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</si>
  <si>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</si>
  <si>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</si>
  <si>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</si>
  <si>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</si>
  <si>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</si>
  <si>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</si>
  <si>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</si>
  <si>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</si>
  <si>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</si>
  <si>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</si>
  <si>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</si>
  <si>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</si>
  <si>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</si>
  <si>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</si>
  <si>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</si>
  <si>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</si>
  <si>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</si>
  <si>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</si>
  <si>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</si>
  <si>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</si>
  <si>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</si>
  <si>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</si>
  <si>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</si>
  <si>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</si>
  <si>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</si>
  <si>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</si>
  <si>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</si>
  <si>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</si>
  <si>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</si>
  <si>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</si>
  <si>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</si>
  <si>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</si>
  <si>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</si>
  <si>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</si>
  <si>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</si>
  <si>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</si>
  <si>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</si>
  <si>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</si>
  <si>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</si>
  <si>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</si>
  <si>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</si>
  <si>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</si>
  <si>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</si>
  <si>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</si>
  <si>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</si>
  <si>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</si>
  <si>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</si>
  <si>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</si>
  <si>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</si>
  <si>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</si>
  <si>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</si>
  <si>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</si>
  <si>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</si>
  <si>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</si>
  <si>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</si>
  <si>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</si>
  <si>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</si>
  <si>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</si>
  <si>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</si>
  <si>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</si>
  <si>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</si>
  <si>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</si>
  <si>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</si>
  <si>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</si>
  <si>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</si>
  <si>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</si>
  <si>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</si>
  <si>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</si>
  <si>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</si>
  <si>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</si>
  <si>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</si>
  <si>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</si>
  <si>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</si>
  <si>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</si>
  <si>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</si>
  <si>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</si>
  <si>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</si>
  <si>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</si>
  <si>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</si>
  <si>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</si>
  <si>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</si>
  <si>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</si>
  <si>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</si>
  <si>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</si>
  <si>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</si>
  <si>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</si>
  <si>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</si>
  <si>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</si>
  <si>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</si>
  <si>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</si>
  <si>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</si>
  <si>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</si>
  <si>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</si>
  <si>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</si>
  <si>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</si>
  <si>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</si>
  <si>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</si>
  <si>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</si>
  <si>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</si>
  <si>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</si>
  <si>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</si>
  <si>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</si>
  <si>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</si>
  <si>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</si>
  <si>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</si>
  <si>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</si>
  <si>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</si>
  <si>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</si>
  <si>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</si>
  <si>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</si>
  <si>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</si>
  <si>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</si>
  <si>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</si>
  <si>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</si>
  <si>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</si>
  <si>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</si>
  <si>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</si>
  <si>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</si>
  <si>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</si>
  <si>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</si>
  <si>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</si>
  <si>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</si>
  <si>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</si>
  <si>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</si>
  <si>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</si>
  <si>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</si>
  <si>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</si>
  <si>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</si>
  <si>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</si>
  <si>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</si>
  <si>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</si>
  <si>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</si>
  <si>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</si>
  <si>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</si>
  <si>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</si>
  <si>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</si>
  <si>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</si>
  <si>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</si>
  <si>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</si>
  <si>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</si>
  <si>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</si>
  <si>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</si>
  <si>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</si>
  <si>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</si>
  <si>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</si>
  <si>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</si>
  <si>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</si>
  <si>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</si>
  <si>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</si>
  <si>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</si>
  <si>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</si>
  <si>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</si>
  <si>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</si>
  <si>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</si>
  <si>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</si>
  <si>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</si>
  <si>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</si>
  <si>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</si>
  <si>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</si>
  <si>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</si>
  <si>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</si>
  <si>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</si>
  <si>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</si>
  <si>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</si>
  <si>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</si>
  <si>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</si>
  <si>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</si>
  <si>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</si>
  <si>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</si>
  <si>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</si>
  <si>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</si>
  <si>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</si>
  <si>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</si>
  <si>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</si>
  <si>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</si>
  <si>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</si>
  <si>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</si>
  <si>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</si>
  <si>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</si>
  <si>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</si>
  <si>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</si>
  <si>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</si>
  <si>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</si>
  <si>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</si>
  <si>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</si>
  <si>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</si>
  <si>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</si>
  <si>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</si>
  <si>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</si>
  <si>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</si>
  <si>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</si>
  <si>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</si>
  <si>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</si>
  <si>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</si>
  <si>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</si>
  <si>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</si>
  <si>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</si>
  <si>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</si>
  <si>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</si>
  <si>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</si>
  <si>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</si>
  <si>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</si>
  <si>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</si>
  <si>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</si>
  <si>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</si>
  <si>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</si>
  <si>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</si>
  <si>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</si>
  <si>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</si>
  <si>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</si>
  <si>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</si>
  <si>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</si>
  <si>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</si>
  <si>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</si>
  <si>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</si>
  <si>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</si>
  <si>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</si>
  <si>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</si>
  <si>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</si>
  <si>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</si>
  <si>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</si>
  <si>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</si>
  <si>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</si>
  <si>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</si>
  <si>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</si>
  <si>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</si>
  <si>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</si>
  <si>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</si>
  <si>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</si>
  <si>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</si>
  <si>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</si>
  <si>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</si>
  <si>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</si>
  <si>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</si>
  <si>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</si>
  <si>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</si>
  <si>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</si>
  <si>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</si>
  <si>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</si>
  <si>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</si>
  <si>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</si>
  <si>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</si>
  <si>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</si>
  <si>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</si>
  <si>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</si>
  <si>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</si>
  <si>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</si>
  <si>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</si>
  <si>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</si>
  <si>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</si>
  <si>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</si>
  <si>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</si>
  <si>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</si>
  <si>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</si>
  <si>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</si>
  <si>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</si>
  <si>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</si>
  <si>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</si>
  <si>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</si>
  <si>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</si>
  <si>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</si>
  <si>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</si>
  <si>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</si>
  <si>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</si>
  <si>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</si>
  <si>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</si>
  <si>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</si>
  <si>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</si>
  <si>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</si>
  <si>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</si>
  <si>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</si>
  <si>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</si>
  <si>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</si>
  <si>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</si>
  <si>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</si>
  <si>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</si>
  <si>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</si>
  <si>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</si>
  <si>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</si>
  <si>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</si>
  <si>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</si>
  <si>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</si>
  <si>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</si>
  <si>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</si>
  <si>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</si>
  <si>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</si>
  <si>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</si>
  <si>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</si>
  <si>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</si>
  <si>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</si>
  <si>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</si>
  <si>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</si>
  <si>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</si>
  <si>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</si>
  <si>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</si>
  <si>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</si>
  <si>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</si>
  <si>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</si>
  <si>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</si>
  <si>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</si>
  <si>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</si>
  <si>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</si>
  <si>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</si>
  <si>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</si>
  <si>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</si>
  <si>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</si>
  <si>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</si>
  <si>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</si>
  <si>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</si>
  <si>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</si>
  <si>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</si>
  <si>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</si>
  <si>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</si>
  <si>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</si>
  <si>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</si>
  <si>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</si>
  <si>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</si>
  <si>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</si>
  <si>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</si>
  <si>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</si>
  <si>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</si>
  <si>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</si>
  <si>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</si>
  <si>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</si>
  <si>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</si>
  <si>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</si>
  <si>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</si>
  <si>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</si>
  <si>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</si>
  <si>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</si>
  <si>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</si>
  <si>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</si>
  <si>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</si>
  <si>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</si>
  <si>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</si>
  <si>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</si>
  <si>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</si>
  <si>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</si>
  <si>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</si>
  <si>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</si>
  <si>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</si>
  <si>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</si>
  <si>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</si>
  <si>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</si>
  <si>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</si>
  <si>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</si>
  <si>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</si>
  <si>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</si>
  <si>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</si>
  <si>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</si>
  <si>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</si>
  <si>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</si>
  <si>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</si>
  <si>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</si>
  <si>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</si>
  <si>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</si>
  <si>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</si>
  <si>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</si>
  <si>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</si>
  <si>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</si>
  <si>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</si>
  <si>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</si>
  <si>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</si>
  <si>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</si>
  <si>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</si>
  <si>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</si>
  <si>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</si>
  <si>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</si>
  <si>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</si>
  <si>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</si>
  <si>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</si>
  <si>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</si>
  <si>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</si>
  <si>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</si>
  <si>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</si>
  <si>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</si>
  <si>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</si>
  <si>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</si>
  <si>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</si>
  <si>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</si>
  <si>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</si>
  <si>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</si>
  <si>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</si>
  <si>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</si>
  <si>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</si>
  <si>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</si>
  <si>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</si>
  <si>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</si>
  <si>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</si>
  <si>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</si>
  <si>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</si>
  <si>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</si>
  <si>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</si>
  <si>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</si>
  <si>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</si>
  <si>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</si>
  <si>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</si>
  <si>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</si>
  <si>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</si>
  <si>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</si>
  <si>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</si>
  <si>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</si>
  <si>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</si>
  <si>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</si>
  <si>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</si>
  <si>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</si>
  <si>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</si>
  <si>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</si>
  <si>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</si>
  <si>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</si>
  <si>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</si>
  <si>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</si>
  <si>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</si>
  <si>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</si>
  <si>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</si>
  <si>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</si>
  <si>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</si>
  <si>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</si>
  <si>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</si>
  <si>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</si>
  <si>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</si>
  <si>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</si>
  <si>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</si>
  <si>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</si>
  <si>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</si>
  <si>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</si>
  <si>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</si>
  <si>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</si>
  <si>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</si>
  <si>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</si>
  <si>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</si>
  <si>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</si>
  <si>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</si>
  <si>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</si>
  <si>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</si>
  <si>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</si>
  <si>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</si>
  <si>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</si>
  <si>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</si>
  <si>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</si>
  <si>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</si>
  <si>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</si>
  <si>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</si>
  <si>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</si>
  <si>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</si>
  <si>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</si>
  <si>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</si>
  <si>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</si>
  <si>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</si>
  <si>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</si>
  <si>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</si>
  <si>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</si>
  <si>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</si>
  <si>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</si>
  <si>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</si>
  <si>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</si>
  <si>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</si>
  <si>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</si>
  <si>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</si>
  <si>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</si>
  <si>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</si>
  <si>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</si>
  <si>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</si>
  <si>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</si>
  <si>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</si>
  <si>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</si>
  <si>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</si>
  <si>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</si>
  <si>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</si>
  <si>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</si>
  <si>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</si>
  <si>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</si>
  <si>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</si>
  <si>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</si>
  <si>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</si>
  <si>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</si>
  <si>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</si>
  <si>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</si>
  <si>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</si>
  <si>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</si>
  <si>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</si>
  <si>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</si>
  <si>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</si>
  <si>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</si>
  <si>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</si>
  <si>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</si>
  <si>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</si>
  <si>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</si>
  <si>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</si>
  <si>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</si>
  <si>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</si>
  <si>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</si>
  <si>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</si>
  <si>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</si>
  <si>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</si>
  <si>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</si>
  <si>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</si>
  <si>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</si>
  <si>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</si>
  <si>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</si>
  <si>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</si>
  <si>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</si>
  <si>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</si>
  <si>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</si>
  <si>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</si>
  <si>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</si>
  <si>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</si>
  <si>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</si>
  <si>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</si>
  <si>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</si>
  <si>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</si>
  <si>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</si>
  <si>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</si>
  <si>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</si>
  <si>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</si>
  <si>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</si>
  <si>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</si>
  <si>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</si>
  <si>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</si>
  <si>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</si>
  <si>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</si>
  <si>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</si>
  <si>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</si>
  <si>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</si>
  <si>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</si>
  <si>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</si>
  <si>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</si>
  <si>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</si>
  <si>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</si>
  <si>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</si>
  <si>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</si>
  <si>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</si>
  <si>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</si>
  <si>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</si>
  <si>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</si>
  <si>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</si>
  <si>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</si>
  <si>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</si>
  <si>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</si>
  <si>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</si>
  <si>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</si>
  <si>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</si>
  <si>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</si>
  <si>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</si>
  <si>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</si>
  <si>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</si>
  <si>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</si>
  <si>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</si>
  <si>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</si>
  <si>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</si>
  <si>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</si>
  <si>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</si>
  <si>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</si>
  <si>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</si>
  <si>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</si>
  <si>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</si>
  <si>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</si>
  <si>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</si>
  <si>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</si>
  <si>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</si>
  <si>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</si>
  <si>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</si>
  <si>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</si>
  <si>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</si>
  <si>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</si>
  <si>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</si>
  <si>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</si>
  <si>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</si>
  <si>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</si>
  <si>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</si>
  <si>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</si>
  <si>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</si>
  <si>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</si>
  <si>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</si>
  <si>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</si>
  <si>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</si>
  <si>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</si>
  <si>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</si>
  <si>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</si>
  <si>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</si>
  <si>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</si>
  <si>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</si>
  <si>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</si>
  <si>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</si>
  <si>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</si>
  <si>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</si>
  <si>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</si>
  <si>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</si>
  <si>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</si>
  <si>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</si>
  <si>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</si>
  <si>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</si>
  <si>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</si>
  <si>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</si>
  <si>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</si>
  <si>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</si>
  <si>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</si>
  <si>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</si>
  <si>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</si>
  <si>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</si>
  <si>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</si>
  <si>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</si>
  <si>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</si>
  <si>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</si>
  <si>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</si>
  <si>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</si>
  <si>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</si>
  <si>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</si>
  <si>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</si>
  <si>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</si>
  <si>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</si>
  <si>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</si>
  <si>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</si>
  <si>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</si>
  <si>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</si>
  <si>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</si>
  <si>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</si>
  <si>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</si>
  <si>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</si>
  <si>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</si>
  <si>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</si>
  <si>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</si>
  <si>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</si>
  <si>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</si>
  <si>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</si>
  <si>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</si>
  <si>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</si>
  <si>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</si>
  <si>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</si>
  <si>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</si>
  <si>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</si>
  <si>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</si>
  <si>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</si>
  <si>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</si>
  <si>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</si>
  <si>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</si>
  <si>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</si>
  <si>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</si>
  <si>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</si>
  <si>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</si>
  <si>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</si>
  <si>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</si>
  <si>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</si>
  <si>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</si>
  <si>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</si>
  <si>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</si>
  <si>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</si>
  <si>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</si>
  <si>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</si>
  <si>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</si>
  <si>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</si>
  <si>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</si>
  <si>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</si>
  <si>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</si>
  <si>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</si>
  <si>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</si>
  <si>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</si>
  <si>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</si>
  <si>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</si>
  <si>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</si>
  <si>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</si>
  <si>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</si>
  <si>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</si>
  <si>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</si>
  <si>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</si>
  <si>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</si>
  <si>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</si>
  <si>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</si>
  <si>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</si>
  <si>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</si>
  <si>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</si>
  <si>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</si>
  <si>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</si>
  <si>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</si>
  <si>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</si>
  <si>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</si>
  <si>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</si>
  <si>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</si>
  <si>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</si>
  <si>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</si>
  <si>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</si>
  <si>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</si>
  <si>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</si>
  <si>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</si>
  <si>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</si>
  <si>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</si>
  <si>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</si>
  <si>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</si>
  <si>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</si>
  <si>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</si>
  <si>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</si>
  <si>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</si>
  <si>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</si>
  <si>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</si>
  <si>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</si>
  <si>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</si>
  <si>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</si>
  <si>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</si>
  <si>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</si>
  <si>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</si>
  <si>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</si>
  <si>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</si>
  <si>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</si>
  <si>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</si>
  <si>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</si>
  <si>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</si>
  <si>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</si>
  <si>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</si>
  <si>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</si>
  <si>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</si>
  <si>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</si>
  <si>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</si>
  <si>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</si>
  <si>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</si>
  <si>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</si>
  <si>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</si>
  <si>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</si>
  <si>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</si>
  <si>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</si>
  <si>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</si>
  <si>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</si>
  <si>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</si>
  <si>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</si>
  <si>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</si>
  <si>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</si>
  <si>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</si>
  <si>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</si>
  <si>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</si>
  <si>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</si>
  <si>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</si>
  <si>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</si>
  <si>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</si>
  <si>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</si>
  <si>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</si>
  <si>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</si>
  <si>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</si>
  <si>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</si>
  <si>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</si>
  <si>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</si>
  <si>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</si>
  <si>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</si>
  <si>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</si>
  <si>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</si>
  <si>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</si>
  <si>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</si>
  <si>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</si>
  <si>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</si>
  <si>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</si>
  <si>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</si>
  <si>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</si>
  <si>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</si>
  <si>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</si>
  <si>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</si>
  <si>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</si>
  <si>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</si>
  <si>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</si>
  <si>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</si>
  <si>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</si>
  <si>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</si>
  <si>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</si>
  <si>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</si>
  <si>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</si>
  <si>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</si>
  <si>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</si>
  <si>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</si>
  <si>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</si>
  <si>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</si>
  <si>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</si>
  <si>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</si>
  <si>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</si>
  <si>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</si>
  <si>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</si>
  <si>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</si>
  <si>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</si>
  <si>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</si>
  <si>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</si>
  <si>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</si>
  <si>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</si>
  <si>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</si>
  <si>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</si>
  <si>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</si>
  <si>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</si>
  <si>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</si>
  <si>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</si>
  <si>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</si>
  <si>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</si>
  <si>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</si>
  <si>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</si>
  <si>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</si>
  <si>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</si>
  <si>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</si>
  <si>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</si>
  <si>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</si>
  <si>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</si>
  <si>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</si>
  <si>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</si>
  <si>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</si>
  <si>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</si>
  <si>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</si>
  <si>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</si>
  <si>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</si>
  <si>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</si>
  <si>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</si>
  <si>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</si>
  <si>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</si>
  <si>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</si>
  <si>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</si>
  <si>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</si>
  <si>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</si>
  <si>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</si>
  <si>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</si>
  <si>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</si>
  <si>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</si>
  <si>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</si>
  <si>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</si>
  <si>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</si>
  <si>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</si>
  <si>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</si>
  <si>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</si>
  <si>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</si>
  <si>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</si>
  <si>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</si>
  <si>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</si>
  <si>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</si>
  <si>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</si>
  <si>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</si>
  <si>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</si>
  <si>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</si>
  <si>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</si>
  <si>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</si>
  <si>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</si>
  <si>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</si>
  <si>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</si>
  <si>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</si>
  <si>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</si>
  <si>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</si>
  <si>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</si>
  <si>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</si>
  <si>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</si>
  <si>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</si>
  <si>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</si>
  <si>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</si>
  <si>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</si>
  <si>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</si>
  <si>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</si>
  <si>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</si>
  <si>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</si>
  <si>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</si>
  <si>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</si>
  <si>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</si>
  <si>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</si>
  <si>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</si>
  <si>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</si>
  <si>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</si>
  <si>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</si>
  <si>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</si>
  <si>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</si>
  <si>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</si>
  <si>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</si>
  <si>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</si>
  <si>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</si>
  <si>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</si>
  <si>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</si>
  <si>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</si>
  <si>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</si>
  <si>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</si>
  <si>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</si>
  <si>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</si>
  <si>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</si>
  <si>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</si>
  <si>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</si>
  <si>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</si>
  <si>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</si>
  <si>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</si>
  <si>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</si>
  <si>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</si>
  <si>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</si>
  <si>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</si>
  <si>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</si>
  <si>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</si>
  <si>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</si>
  <si>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</si>
  <si>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</si>
  <si>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</si>
  <si>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</si>
  <si>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</si>
  <si>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</si>
  <si>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</si>
  <si>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</si>
  <si>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</si>
  <si>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</si>
  <si>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</si>
  <si>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</si>
  <si>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</si>
  <si>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</si>
  <si>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</si>
  <si>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</si>
  <si>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</si>
  <si>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</si>
  <si>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</si>
  <si>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</si>
  <si>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</si>
  <si>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</si>
  <si>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</si>
  <si>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</si>
  <si>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</si>
  <si>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</si>
  <si>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</si>
  <si>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</si>
  <si>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</si>
  <si>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</si>
  <si>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</si>
  <si>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</si>
  <si>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</si>
  <si>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</si>
  <si>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</si>
  <si>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</si>
  <si>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</si>
  <si>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</si>
  <si>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</si>
  <si>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</si>
  <si>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</si>
  <si>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</si>
  <si>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</si>
  <si>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</si>
  <si>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</si>
  <si>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</si>
  <si>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</si>
  <si>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</si>
  <si>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</si>
  <si>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</si>
  <si>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</si>
  <si>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</si>
  <si>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</si>
  <si>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</si>
  <si>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</si>
  <si>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</si>
  <si>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</si>
  <si>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</si>
  <si>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</si>
  <si>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</si>
  <si>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</si>
  <si>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</si>
  <si>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</si>
  <si>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</si>
  <si>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</si>
  <si>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</si>
  <si>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</si>
  <si>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</si>
  <si>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</si>
  <si>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</si>
  <si>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</si>
  <si>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</si>
  <si>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</si>
  <si>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</si>
  <si>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</si>
  <si>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</si>
  <si>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</si>
  <si>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</si>
  <si>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</si>
  <si>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</si>
  <si>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</si>
  <si>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</si>
  <si>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</si>
  <si>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</si>
  <si>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</si>
  <si>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</si>
  <si>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</si>
  <si>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</si>
  <si>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</si>
  <si>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</si>
  <si>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</si>
  <si>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</si>
  <si>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</si>
  <si>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</si>
  <si>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</si>
  <si>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</si>
  <si>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</si>
  <si>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</si>
  <si>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</si>
  <si>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</si>
  <si>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</si>
  <si>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</si>
  <si>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</si>
  <si>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</si>
  <si>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</si>
  <si>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</si>
  <si>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</si>
  <si>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</si>
  <si>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</si>
  <si>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</si>
  <si>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</si>
  <si>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</si>
  <si>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</si>
  <si>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</si>
  <si>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</si>
  <si>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</si>
  <si>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</si>
  <si>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</si>
  <si>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</si>
  <si>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</si>
  <si>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</si>
  <si>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</si>
  <si>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</si>
  <si>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</si>
  <si>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</si>
  <si>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</si>
  <si>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</si>
  <si>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</si>
  <si>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</si>
  <si>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</si>
  <si>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</si>
  <si>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</si>
  <si>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</si>
  <si>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</si>
  <si>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</si>
  <si>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</si>
  <si>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</si>
  <si>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</si>
  <si>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</si>
  <si>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</si>
  <si>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</si>
  <si>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</si>
  <si>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</si>
  <si>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</si>
  <si>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</si>
  <si>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</si>
  <si>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</si>
  <si>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</si>
  <si>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</si>
  <si>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</si>
  <si>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</si>
  <si>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</si>
  <si>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</si>
  <si>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</si>
  <si>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</si>
  <si>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</si>
  <si>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</si>
  <si>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</si>
  <si>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</si>
  <si>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</si>
  <si>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</si>
  <si>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</si>
  <si>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</si>
  <si>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</si>
  <si>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</si>
  <si>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</si>
  <si>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</si>
  <si>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</si>
  <si>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</si>
  <si>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</si>
  <si>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</si>
  <si>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</si>
  <si>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</si>
  <si>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</si>
  <si>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</si>
  <si>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</si>
  <si>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</si>
  <si>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</si>
  <si>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</si>
  <si>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</si>
  <si>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</si>
  <si>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</si>
  <si>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</si>
  <si>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</si>
  <si>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</si>
  <si>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</si>
  <si>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</si>
  <si>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</si>
  <si>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</si>
  <si>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</si>
  <si>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</si>
  <si>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</si>
  <si>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</si>
  <si>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</si>
  <si>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</si>
  <si>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</si>
  <si>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</si>
  <si>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</si>
  <si>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</si>
  <si>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</si>
  <si>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</si>
  <si>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</si>
  <si>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</si>
  <si>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</si>
  <si>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</si>
  <si>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</si>
  <si>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</si>
  <si>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</si>
  <si>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</si>
  <si>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</si>
  <si>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</si>
  <si>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</si>
  <si>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</si>
  <si>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</si>
  <si>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</si>
  <si>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</si>
  <si>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</si>
  <si>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</si>
  <si>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</si>
  <si>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</si>
  <si>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</si>
  <si>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</si>
  <si>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</si>
  <si>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</si>
  <si>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</si>
  <si>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</si>
  <si>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</si>
  <si>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</si>
  <si>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</si>
  <si>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</si>
  <si>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</si>
  <si>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</si>
  <si>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</si>
  <si>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</si>
  <si>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</si>
  <si>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</si>
  <si>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</si>
  <si>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</si>
  <si>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</si>
  <si>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</si>
  <si>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</si>
  <si>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</si>
  <si>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</si>
  <si>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</si>
  <si>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</si>
  <si>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</si>
  <si>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</si>
  <si>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</si>
  <si>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</si>
  <si>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</si>
  <si>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</si>
  <si>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</si>
  <si>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</si>
  <si>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</si>
  <si>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</si>
  <si>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</si>
  <si>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</si>
  <si>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</si>
  <si>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</si>
  <si>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</si>
  <si>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</si>
  <si>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</si>
  <si>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</si>
  <si>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</si>
  <si>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</si>
  <si>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</si>
  <si>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</si>
  <si>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</si>
  <si>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</si>
  <si>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</si>
  <si>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</si>
  <si>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</si>
  <si>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</si>
  <si>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</si>
  <si>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</si>
  <si>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</si>
  <si>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</si>
  <si>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</si>
  <si>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</si>
  <si>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</si>
  <si>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</si>
  <si>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</si>
  <si>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</si>
  <si>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</si>
  <si>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</si>
  <si>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</si>
  <si>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</si>
  <si>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</si>
  <si>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</si>
  <si>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</si>
  <si>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</si>
  <si>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</si>
  <si>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</si>
  <si>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</si>
  <si>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</si>
  <si>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</si>
  <si>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</si>
  <si>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</si>
  <si>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</si>
  <si>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</si>
  <si>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</si>
  <si>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</si>
  <si>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</si>
  <si>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</si>
  <si>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</si>
  <si>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</si>
  <si>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</si>
  <si>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</si>
  <si>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</si>
  <si>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</si>
  <si>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</si>
  <si>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</si>
  <si>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</si>
  <si>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</si>
  <si>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</si>
  <si>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</si>
  <si>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</si>
  <si>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</si>
  <si>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</si>
  <si>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</si>
  <si>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</si>
  <si>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</si>
  <si>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</si>
  <si>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</si>
  <si>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</si>
  <si>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</si>
  <si>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</si>
  <si>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</si>
  <si>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</si>
  <si>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</si>
  <si>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</si>
  <si>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</si>
  <si>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</si>
  <si>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</si>
  <si>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</si>
  <si>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</si>
  <si>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</si>
  <si>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</si>
  <si>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</si>
  <si>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</si>
  <si>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</si>
  <si>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</si>
  <si>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</si>
  <si>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</si>
  <si>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</si>
  <si>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</si>
  <si>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</si>
  <si>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</si>
  <si>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</si>
  <si>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</si>
  <si>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</si>
  <si>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</si>
  <si>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</si>
  <si>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</si>
  <si>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</si>
  <si>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</si>
  <si>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</si>
  <si>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</si>
  <si>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</si>
  <si>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</si>
  <si>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</si>
  <si>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</si>
  <si>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</si>
  <si>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</si>
  <si>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</si>
  <si>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</si>
  <si>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</si>
  <si>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</si>
  <si>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</si>
  <si>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</si>
  <si>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</si>
  <si>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</si>
  <si>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</si>
  <si>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</si>
  <si>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</si>
  <si>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</si>
  <si>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</si>
  <si>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</si>
  <si>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</si>
  <si>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</si>
  <si>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</si>
  <si>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</si>
  <si>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</si>
  <si>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</si>
  <si>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</si>
  <si>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</si>
  <si>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</si>
  <si>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</si>
  <si>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</si>
  <si>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</si>
  <si>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</si>
  <si>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</si>
  <si>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</si>
  <si>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</si>
  <si>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</si>
  <si>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</si>
  <si>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</si>
  <si>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</si>
  <si>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</si>
  <si>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</si>
  <si>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</si>
  <si>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</si>
  <si>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</si>
  <si>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</si>
  <si>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</si>
  <si>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</si>
  <si>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</si>
  <si>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</si>
  <si>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</si>
  <si>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</si>
  <si>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</si>
  <si>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</si>
  <si>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</si>
  <si>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</si>
  <si>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</si>
  <si>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</si>
  <si>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</si>
  <si>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</si>
  <si>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</si>
  <si>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</si>
  <si>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</si>
  <si>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</si>
  <si>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</si>
  <si>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</si>
  <si>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</si>
  <si>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</si>
  <si>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</si>
  <si>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</si>
  <si>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</si>
  <si>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</si>
  <si>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</si>
  <si>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</si>
  <si>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</si>
  <si>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</si>
  <si>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</si>
  <si>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</si>
  <si>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</si>
  <si>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</si>
  <si>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</si>
  <si>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</si>
  <si>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</si>
  <si>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</si>
  <si>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</si>
  <si>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</si>
  <si>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</si>
  <si>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</si>
  <si>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</si>
  <si>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</si>
  <si>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</si>
  <si>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</si>
  <si>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</si>
  <si>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</si>
  <si>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</si>
  <si>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</si>
  <si>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</si>
  <si>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</si>
  <si>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</si>
  <si>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</si>
  <si>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</si>
  <si>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</si>
  <si>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</si>
  <si>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</si>
  <si>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</si>
  <si>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</si>
  <si>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</si>
  <si>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</si>
  <si>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</si>
  <si>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</si>
  <si>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</si>
  <si>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</si>
  <si>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</si>
  <si>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</si>
  <si>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</si>
  <si>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</si>
  <si>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</si>
  <si>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</si>
  <si>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</si>
  <si>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</si>
  <si>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</si>
  <si>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</si>
  <si>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</si>
  <si>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</si>
  <si>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</si>
  <si>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</si>
  <si>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</si>
  <si>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</si>
  <si>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</si>
  <si>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</si>
  <si>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</si>
  <si>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</si>
  <si>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</si>
  <si>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</si>
  <si>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</si>
  <si>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</si>
  <si>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</si>
  <si>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</si>
  <si>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</si>
  <si>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</si>
  <si>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</si>
  <si>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</si>
  <si>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</si>
  <si>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</si>
  <si>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</si>
  <si>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</si>
  <si>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</si>
  <si>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</si>
  <si>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</si>
  <si>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</si>
  <si>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</si>
  <si>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</si>
  <si>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</si>
  <si>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</si>
  <si>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</si>
  <si>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</si>
  <si>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</si>
  <si>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</si>
  <si>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</si>
  <si>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</si>
  <si>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</si>
  <si>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</si>
  <si>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</si>
  <si>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</si>
  <si>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</si>
  <si>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</si>
  <si>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</si>
  <si>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</si>
  <si>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</si>
  <si>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</si>
  <si>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</si>
  <si>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</si>
  <si>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</si>
  <si>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</si>
  <si>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</si>
  <si>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</si>
  <si>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</si>
  <si>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</si>
  <si>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</si>
  <si>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</si>
  <si>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</si>
  <si>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</si>
  <si>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</si>
  <si>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</si>
  <si>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</si>
  <si>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</si>
  <si>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</si>
  <si>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</si>
  <si>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</si>
  <si>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</si>
  <si>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</si>
  <si>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</si>
  <si>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</si>
  <si>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</si>
  <si>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</si>
  <si>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</si>
  <si>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</si>
  <si>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</si>
  <si>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</si>
  <si>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</si>
  <si>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</si>
  <si>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</si>
  <si>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</si>
  <si>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</si>
  <si>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</si>
  <si>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</si>
  <si>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</si>
  <si>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</si>
  <si>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</si>
  <si>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</si>
  <si>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</si>
  <si>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</si>
  <si>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</si>
  <si>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</si>
  <si>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</si>
  <si>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</si>
  <si>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</si>
  <si>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</si>
  <si>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</si>
  <si>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</si>
  <si>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</si>
  <si>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</si>
  <si>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</si>
  <si>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</si>
  <si>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</si>
  <si>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</si>
  <si>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</si>
  <si>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</si>
  <si>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</si>
  <si>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</si>
  <si>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</si>
  <si>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</si>
  <si>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</si>
  <si>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</si>
  <si>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</si>
  <si>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</si>
  <si>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</si>
  <si>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</si>
  <si>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</si>
  <si>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</si>
  <si>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</si>
  <si>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</si>
  <si>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</si>
  <si>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</si>
  <si>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</si>
  <si>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</si>
  <si>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</si>
  <si>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</si>
  <si>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</si>
  <si>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</si>
  <si>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</si>
  <si>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</si>
  <si>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</si>
  <si>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</si>
  <si>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</si>
  <si>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</si>
  <si>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</si>
  <si>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</si>
  <si>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</si>
  <si>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</si>
  <si>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</si>
  <si>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</si>
  <si>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</si>
  <si>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</si>
  <si>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</si>
  <si>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</si>
  <si>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</si>
  <si>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</si>
  <si>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</si>
  <si>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</si>
  <si>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</si>
  <si>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</si>
  <si>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</si>
  <si>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</si>
  <si>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</si>
  <si>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</si>
  <si>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</si>
  <si>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</si>
  <si>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</si>
  <si>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</si>
  <si>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</si>
  <si>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</si>
  <si>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</si>
  <si>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</si>
  <si>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</si>
  <si>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</si>
  <si>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</si>
  <si>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</si>
  <si>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</si>
  <si>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</si>
  <si>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</si>
  <si>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</si>
  <si>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</si>
  <si>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</si>
  <si>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</si>
  <si>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</si>
  <si>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</si>
  <si>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</si>
  <si>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</si>
  <si>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</si>
  <si>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</si>
  <si>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</si>
  <si>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</si>
  <si>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</si>
  <si>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</si>
  <si>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</si>
  <si>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</si>
  <si>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</si>
  <si>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</si>
  <si>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</si>
  <si>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</si>
  <si>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</si>
  <si>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</si>
  <si>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</si>
  <si>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</si>
  <si>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</si>
  <si>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</si>
  <si>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</si>
  <si>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</si>
  <si>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</si>
  <si>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</si>
  <si>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</si>
  <si>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</si>
  <si>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</si>
  <si>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</si>
  <si>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</si>
  <si>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</si>
  <si>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</si>
  <si>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</si>
  <si>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</si>
  <si>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</si>
  <si>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</si>
  <si>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</si>
  <si>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</si>
  <si>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</si>
  <si>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</si>
  <si>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</si>
  <si>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</si>
  <si>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</si>
  <si>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</si>
  <si>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</si>
  <si>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</si>
  <si>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</si>
  <si>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</si>
  <si>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</si>
  <si>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</si>
  <si>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</si>
  <si>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</si>
  <si>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</si>
  <si>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</si>
  <si>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</si>
  <si>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</si>
  <si>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</si>
  <si>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</si>
  <si>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</si>
  <si>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</si>
  <si>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</si>
  <si>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</si>
  <si>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</si>
  <si>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</si>
  <si>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</si>
  <si>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</si>
  <si>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</si>
  <si>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</si>
  <si>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</si>
  <si>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</si>
  <si>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</si>
  <si>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</si>
  <si>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</si>
  <si>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</si>
  <si>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</si>
  <si>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</si>
  <si>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</si>
  <si>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</si>
  <si>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</si>
  <si>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</si>
  <si>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</si>
  <si>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</si>
  <si>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</si>
  <si>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</si>
  <si>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</si>
  <si>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</si>
  <si>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</si>
  <si>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</si>
  <si>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</si>
  <si>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</si>
  <si>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</si>
  <si>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</si>
  <si>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</si>
  <si>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</si>
  <si>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</si>
  <si>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</si>
  <si>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</si>
  <si>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</si>
  <si>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</si>
  <si>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</si>
  <si>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</si>
  <si>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</si>
  <si>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</si>
  <si>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</si>
  <si>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</si>
  <si>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</si>
  <si>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</si>
  <si>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</si>
  <si>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</si>
  <si>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</si>
  <si>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</si>
  <si>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</si>
  <si>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</si>
  <si>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</si>
  <si>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</si>
  <si>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</si>
  <si>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</si>
  <si>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</si>
  <si>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</si>
  <si>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</si>
  <si>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</si>
  <si>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</si>
  <si>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</si>
  <si>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</si>
  <si>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</si>
  <si>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</si>
  <si>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</si>
  <si>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</si>
  <si>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</si>
  <si>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</si>
  <si>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</si>
  <si>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</si>
  <si>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</si>
  <si>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</si>
  <si>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</si>
  <si>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</si>
  <si>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</si>
  <si>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</si>
  <si>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</si>
  <si>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</si>
  <si>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</si>
  <si>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</si>
  <si>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</si>
  <si>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</si>
  <si>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</si>
  <si>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</si>
  <si>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</si>
  <si>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</si>
  <si>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</si>
  <si>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</si>
  <si>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</si>
  <si>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</si>
  <si>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</si>
  <si>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</si>
  <si>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</si>
  <si>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</si>
  <si>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</si>
  <si>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</si>
  <si>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</si>
  <si>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</si>
  <si>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</si>
  <si>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</si>
  <si>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</si>
  <si>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</si>
  <si>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</si>
  <si>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</si>
  <si>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</si>
  <si>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</si>
  <si>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</si>
  <si>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</si>
  <si>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</si>
  <si>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</si>
  <si>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</si>
  <si>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</si>
  <si>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</si>
  <si>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</si>
  <si>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</si>
  <si>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</si>
  <si>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</si>
  <si>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</si>
  <si>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</si>
  <si>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</si>
  <si>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</si>
  <si>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</si>
  <si>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</si>
  <si>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</si>
  <si>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</si>
  <si>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</si>
  <si>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</si>
  <si>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</si>
  <si>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</si>
  <si>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</si>
  <si>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</si>
  <si>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</si>
  <si>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</si>
  <si>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</si>
  <si>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</si>
  <si>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</si>
  <si>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</si>
  <si>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</si>
  <si>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</si>
  <si>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</si>
  <si>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</si>
  <si>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</si>
  <si>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</si>
  <si>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</si>
  <si>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</si>
  <si>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</si>
  <si>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</si>
  <si>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</si>
  <si>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</si>
  <si>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</si>
  <si>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</si>
  <si>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</si>
  <si>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</si>
  <si>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</si>
  <si>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</si>
  <si>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</si>
  <si>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</si>
  <si>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</si>
  <si>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</si>
  <si>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</si>
  <si>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</si>
  <si>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</si>
  <si>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</si>
  <si>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</si>
  <si>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</si>
  <si>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</si>
  <si>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</si>
  <si>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</si>
  <si>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</si>
  <si>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</si>
  <si>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</si>
  <si>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</si>
  <si>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</si>
  <si>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</si>
  <si>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</si>
  <si>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</si>
  <si>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</si>
  <si>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</si>
  <si>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</si>
  <si>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</si>
  <si>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</si>
  <si>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</si>
  <si>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</si>
  <si>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</si>
  <si>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</si>
  <si>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</si>
  <si>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</si>
  <si>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</si>
  <si>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</si>
  <si>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</si>
  <si>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</si>
  <si>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</si>
  <si>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</si>
  <si>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</si>
  <si>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</si>
  <si>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</si>
  <si>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</si>
  <si>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</si>
  <si>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</si>
  <si>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</si>
  <si>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</si>
  <si>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</si>
  <si>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</si>
  <si>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</si>
  <si>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</si>
  <si>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</si>
  <si>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</si>
  <si>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</si>
  <si>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</si>
  <si>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</si>
  <si>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</si>
  <si>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</si>
  <si>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</si>
  <si>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</si>
  <si>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</si>
  <si>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</si>
  <si>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</si>
  <si>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</si>
  <si>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</si>
  <si>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</si>
  <si>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</si>
  <si>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</si>
  <si>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</si>
  <si>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</si>
  <si>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</si>
  <si>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</si>
  <si>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</si>
  <si>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</si>
  <si>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</si>
  <si>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</si>
  <si>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</si>
  <si>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</si>
  <si>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</si>
  <si>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</si>
  <si>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</si>
  <si>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</si>
  <si>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</si>
  <si>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</si>
  <si>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</si>
  <si>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</si>
  <si>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</si>
  <si>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</si>
  <si>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</si>
  <si>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</si>
  <si>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</si>
  <si>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</si>
  <si>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</si>
  <si>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</si>
  <si>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</si>
  <si>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</si>
  <si>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</si>
  <si>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</si>
  <si>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</si>
  <si>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</si>
  <si>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</si>
  <si>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</si>
  <si>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</si>
  <si>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</si>
  <si>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</si>
  <si>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</si>
  <si>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</si>
  <si>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</si>
  <si>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</si>
  <si>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</si>
  <si>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</si>
  <si>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</si>
  <si>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</si>
  <si>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</si>
  <si>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</si>
  <si>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</si>
  <si>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</si>
  <si>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</si>
  <si>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</si>
  <si>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</si>
  <si>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</si>
  <si>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</si>
  <si>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</si>
  <si>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</si>
  <si>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</si>
  <si>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</si>
  <si>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</si>
  <si>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</si>
  <si>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</si>
  <si>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</si>
  <si>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</si>
  <si>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</si>
  <si>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</si>
  <si>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</si>
  <si>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</si>
  <si>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</si>
  <si>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</si>
  <si>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</si>
  <si>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</si>
  <si>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</si>
  <si>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</si>
  <si>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</si>
  <si>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</si>
  <si>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</si>
  <si>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</si>
  <si>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</si>
  <si>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</si>
  <si>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</si>
  <si>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</si>
  <si>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</si>
  <si>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</si>
  <si>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</si>
  <si>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</si>
  <si>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</si>
  <si>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</si>
  <si>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</si>
  <si>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</si>
  <si>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</si>
  <si>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</si>
  <si>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</si>
  <si>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</si>
  <si>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</si>
  <si>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</si>
  <si>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</si>
  <si>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</si>
  <si>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</si>
  <si>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</si>
  <si>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</si>
  <si>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</si>
  <si>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</si>
  <si>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</si>
  <si>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</si>
  <si>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</si>
  <si>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</si>
  <si>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</si>
  <si>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</si>
  <si>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</si>
  <si>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</si>
  <si>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</si>
  <si>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</si>
  <si>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</si>
  <si>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</si>
  <si>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</si>
  <si>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</si>
  <si>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</si>
  <si>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</si>
  <si>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</si>
  <si>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</si>
  <si>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</si>
  <si>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</si>
  <si>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</si>
  <si>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</si>
  <si>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</si>
  <si>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</si>
  <si>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</si>
  <si>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</si>
  <si>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</si>
  <si>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</si>
  <si>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</si>
  <si>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</si>
  <si>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</si>
  <si>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</si>
  <si>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</si>
  <si>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</si>
  <si>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</si>
  <si>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</si>
  <si>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</si>
  <si>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</si>
  <si>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</si>
  <si>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</si>
  <si>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</si>
  <si>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</si>
  <si>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</si>
  <si>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</si>
  <si>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</si>
  <si>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</si>
  <si>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</si>
  <si>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</si>
  <si>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</si>
  <si>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</si>
  <si>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</si>
  <si>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</si>
  <si>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</si>
  <si>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</si>
  <si>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</si>
  <si>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</si>
  <si>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</si>
  <si>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</si>
  <si>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</si>
  <si>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</si>
  <si>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</si>
  <si>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</si>
  <si>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</si>
  <si>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</si>
  <si>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</si>
  <si>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</si>
  <si>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</si>
  <si>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</si>
  <si>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</si>
  <si>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</si>
  <si>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</si>
  <si>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</si>
  <si>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</si>
  <si>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</si>
  <si>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</si>
  <si>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</si>
  <si>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</si>
  <si>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</si>
  <si>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</si>
  <si>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</si>
  <si>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</si>
  <si>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</si>
  <si>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</si>
  <si>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</si>
  <si>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</si>
  <si>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</si>
  <si>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</si>
  <si>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</si>
  <si>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</si>
  <si>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</si>
  <si>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</si>
  <si>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</si>
  <si>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</si>
  <si>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</si>
  <si>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</si>
  <si>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</si>
  <si>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</si>
  <si>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</si>
  <si>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</si>
  <si>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</si>
  <si>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</si>
  <si>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</si>
  <si>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</si>
  <si>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</si>
  <si>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</si>
  <si>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</si>
  <si>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</si>
  <si>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</si>
  <si>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</si>
  <si>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</si>
  <si>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</si>
  <si>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</si>
  <si>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</si>
  <si>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</si>
  <si>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</si>
  <si>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</si>
  <si>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</si>
  <si>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</si>
  <si>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</si>
  <si>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</si>
  <si>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</si>
  <si>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</si>
  <si>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</si>
  <si>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</si>
  <si>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</si>
  <si>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</si>
  <si>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</si>
  <si>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</si>
  <si>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</si>
  <si>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</si>
  <si>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</si>
  <si>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</si>
  <si>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</si>
  <si>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</si>
  <si>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</si>
  <si>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</si>
  <si>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</si>
  <si>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</si>
  <si>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</si>
  <si>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</si>
  <si>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</si>
  <si>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</si>
  <si>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</si>
  <si>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</si>
  <si>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</si>
  <si>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</si>
  <si>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</si>
  <si>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</si>
  <si>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</si>
  <si>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</si>
  <si>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</si>
  <si>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</si>
  <si>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</si>
  <si>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</si>
  <si>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</si>
  <si>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</si>
  <si>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</si>
  <si>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</si>
  <si>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</si>
  <si>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</si>
  <si>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</si>
  <si>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</si>
  <si>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</si>
  <si>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</si>
  <si>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</si>
  <si>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</si>
  <si>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</si>
  <si>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</si>
  <si>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</si>
  <si>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</si>
  <si>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</si>
  <si>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</si>
  <si>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</si>
  <si>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</si>
  <si>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</si>
  <si>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</si>
  <si>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</si>
  <si>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</si>
  <si>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</si>
  <si>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</si>
  <si>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</si>
  <si>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</si>
  <si>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</si>
  <si>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</si>
  <si>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</si>
  <si>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</si>
  <si>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</si>
  <si>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</si>
  <si>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</si>
  <si>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</si>
  <si>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</si>
  <si>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</si>
  <si>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</si>
  <si>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</si>
  <si>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</si>
  <si>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</si>
  <si>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</si>
  <si>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</si>
  <si>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</si>
  <si>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</si>
  <si>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</si>
  <si>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</si>
  <si>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</si>
  <si>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</si>
  <si>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</si>
  <si>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</si>
  <si>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</si>
  <si>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</si>
  <si>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</si>
  <si>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</si>
  <si>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</si>
  <si>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</si>
  <si>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</si>
  <si>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</si>
  <si>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</si>
  <si>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</si>
  <si>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</si>
  <si>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</si>
  <si>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</si>
  <si>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</si>
  <si>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</si>
  <si>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</si>
  <si>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</si>
  <si>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</si>
  <si>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</si>
  <si>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</si>
  <si>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</si>
  <si>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</si>
  <si>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</si>
  <si>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</si>
  <si>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</si>
  <si>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</si>
  <si>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</si>
  <si>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</si>
  <si>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</si>
  <si>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</si>
  <si>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</si>
  <si>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</si>
  <si>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</si>
  <si>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</si>
  <si>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</si>
  <si>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</si>
  <si>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</si>
  <si>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</si>
  <si>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</si>
  <si>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</si>
  <si>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</si>
  <si>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</si>
  <si>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</si>
  <si>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</si>
  <si>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</si>
  <si>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</si>
  <si>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</si>
  <si>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</si>
  <si>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</si>
  <si>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</si>
  <si>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</si>
  <si>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</si>
  <si>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</si>
  <si>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</si>
  <si>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</si>
  <si>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</si>
  <si>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</si>
  <si>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</si>
  <si>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</si>
  <si>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</si>
  <si>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</si>
  <si>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</si>
  <si>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</si>
  <si>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</si>
  <si>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</si>
  <si>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</si>
  <si>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</si>
  <si>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</si>
  <si>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</si>
  <si>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</si>
  <si>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</si>
  <si>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</si>
  <si>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</si>
  <si>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</si>
  <si>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</si>
  <si>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</si>
  <si>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</si>
  <si>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</si>
  <si>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</si>
  <si>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</si>
  <si>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</si>
  <si>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</si>
  <si>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</si>
  <si>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</si>
  <si>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</si>
  <si>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</si>
  <si>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</si>
  <si>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</si>
  <si>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</si>
  <si>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</si>
  <si>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</si>
  <si>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</si>
  <si>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</si>
  <si>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</si>
  <si>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</si>
  <si>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</si>
  <si>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</si>
  <si>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</si>
  <si>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</si>
  <si>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</si>
  <si>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</si>
  <si>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</si>
  <si>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</si>
  <si>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</si>
  <si>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</si>
  <si>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</si>
  <si>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</si>
  <si>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</si>
  <si>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</si>
  <si>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</si>
  <si>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</si>
  <si>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</si>
  <si>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</si>
  <si>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</si>
  <si>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</si>
  <si>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</si>
  <si>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</si>
  <si>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</si>
  <si>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</si>
  <si>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</si>
  <si>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</si>
  <si>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</si>
  <si>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</si>
  <si>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</si>
  <si>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</si>
  <si>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</si>
  <si>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</si>
  <si>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</si>
  <si>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</si>
  <si>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</si>
  <si>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</si>
  <si>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</si>
  <si>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</si>
  <si>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</si>
  <si>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</si>
  <si>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</si>
  <si>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</si>
  <si>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</si>
  <si>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</si>
  <si>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</si>
  <si>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</si>
  <si>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</si>
  <si>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</si>
  <si>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</si>
  <si>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</si>
  <si>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</si>
  <si>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</si>
  <si>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</si>
  <si>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</si>
  <si>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</si>
  <si>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</si>
  <si>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</si>
  <si>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</si>
  <si>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</si>
  <si>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</si>
  <si>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</si>
  <si>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</si>
  <si>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</si>
  <si>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</si>
  <si>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</si>
  <si>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</si>
  <si>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</si>
  <si>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</si>
  <si>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</si>
  <si>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</si>
  <si>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</si>
  <si>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</si>
  <si>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</si>
  <si>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</si>
  <si>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</si>
  <si>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</si>
  <si>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</si>
  <si>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</si>
  <si>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</si>
  <si>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</si>
  <si>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</si>
  <si>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</si>
  <si>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</si>
  <si>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</si>
  <si>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</si>
  <si>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</si>
  <si>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</si>
  <si>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</si>
  <si>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</si>
  <si>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</si>
  <si>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</si>
  <si>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</si>
  <si>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</si>
  <si>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</si>
  <si>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</si>
  <si>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</si>
  <si>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</si>
  <si>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</si>
  <si>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</si>
  <si>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</si>
  <si>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</si>
  <si>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</si>
  <si>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</si>
  <si>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</si>
  <si>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</si>
  <si>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</si>
  <si>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</si>
  <si>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</si>
  <si>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</si>
  <si>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</si>
  <si>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</si>
  <si>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</si>
  <si>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</si>
  <si>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</si>
  <si>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</si>
  <si>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</si>
  <si>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</si>
  <si>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</si>
  <si>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</si>
  <si>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</si>
  <si>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</si>
  <si>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</si>
  <si>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</si>
  <si>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</si>
  <si>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</si>
  <si>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</si>
  <si>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</si>
  <si>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</si>
  <si>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</si>
  <si>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</si>
  <si>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</si>
  <si>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</si>
  <si>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</si>
  <si>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</si>
  <si>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</si>
  <si>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</si>
  <si>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</si>
  <si>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</si>
  <si>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</si>
  <si>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</si>
  <si>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</si>
  <si>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</si>
  <si>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</si>
  <si>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</si>
  <si>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</si>
  <si>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</si>
  <si>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</si>
  <si>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</si>
  <si>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</si>
  <si>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</si>
  <si>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</si>
  <si>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</si>
  <si>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</si>
  <si>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</si>
  <si>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</si>
  <si>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</si>
  <si>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</si>
  <si>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</si>
  <si>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</si>
  <si>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</si>
  <si>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</si>
  <si>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</si>
  <si>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</si>
  <si>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</si>
  <si>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</si>
  <si>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</si>
  <si>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</si>
  <si>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</si>
  <si>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</si>
  <si>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</si>
  <si>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</si>
  <si>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</si>
  <si>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</si>
  <si>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</si>
  <si>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</si>
  <si>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</si>
  <si>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</si>
  <si>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</si>
  <si>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</si>
  <si>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</si>
  <si>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</si>
  <si>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</si>
  <si>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</si>
  <si>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</si>
  <si>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</si>
  <si>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</si>
  <si>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</si>
  <si>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</si>
  <si>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</si>
  <si>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</si>
  <si>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</si>
  <si>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</si>
  <si>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</si>
  <si>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</si>
  <si>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</si>
  <si>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</si>
  <si>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</si>
  <si>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</si>
  <si>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</si>
  <si>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</si>
  <si>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</si>
  <si>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</si>
  <si>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</si>
  <si>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</si>
  <si>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</si>
  <si>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</si>
  <si>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</si>
  <si>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</si>
  <si>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</si>
  <si>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</si>
  <si>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</si>
  <si>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</si>
  <si>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</si>
  <si>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</si>
  <si>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</si>
  <si>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</si>
  <si>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</si>
  <si>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</si>
  <si>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</si>
  <si>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</si>
  <si>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</si>
  <si>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</si>
  <si>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</si>
  <si>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</si>
  <si>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</si>
  <si>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</si>
  <si>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</si>
  <si>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</si>
  <si>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</si>
  <si>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</si>
  <si>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</si>
  <si>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</si>
  <si>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</si>
  <si>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</si>
  <si>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</si>
  <si>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</si>
  <si>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</si>
  <si>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</si>
  <si>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</si>
  <si>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</si>
  <si>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</si>
  <si>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</si>
  <si>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</si>
  <si>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</si>
  <si>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</si>
  <si>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</si>
  <si>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</si>
  <si>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</si>
  <si>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</si>
  <si>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</si>
  <si>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</si>
  <si>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</si>
  <si>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</si>
  <si>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</si>
  <si>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</si>
  <si>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</si>
  <si>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</si>
  <si>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</si>
  <si>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</si>
  <si>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</si>
  <si>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</si>
  <si>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</si>
  <si>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</si>
  <si>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</si>
  <si>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</si>
  <si>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</si>
  <si>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</si>
  <si>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</si>
  <si>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</si>
  <si>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</si>
  <si>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</si>
  <si>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</si>
  <si>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</si>
  <si>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</si>
  <si>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</si>
  <si>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</si>
  <si>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</si>
  <si>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</si>
  <si>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</si>
  <si>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</si>
  <si>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</si>
  <si>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</si>
  <si>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</si>
  <si>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</si>
  <si>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</si>
  <si>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</si>
  <si>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</si>
  <si>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</si>
  <si>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</si>
  <si>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</si>
  <si>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</si>
  <si>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</si>
  <si>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</si>
  <si>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</si>
  <si>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</si>
  <si>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</si>
  <si>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</si>
  <si>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</si>
  <si>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</si>
  <si>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</si>
  <si>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</si>
  <si>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</si>
  <si>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</si>
  <si>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</si>
  <si>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</si>
  <si>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</si>
  <si>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</si>
  <si>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</si>
  <si>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</si>
  <si>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</si>
  <si>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</si>
  <si>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</si>
  <si>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</si>
  <si>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</si>
  <si>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</si>
  <si>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</si>
  <si>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</si>
  <si>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</si>
  <si>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</si>
  <si>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</si>
  <si>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</si>
  <si>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</si>
  <si>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</si>
  <si>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</si>
  <si>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</si>
  <si>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</si>
  <si>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</si>
  <si>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</si>
  <si>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</si>
  <si>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</si>
  <si>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</si>
  <si>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</si>
  <si>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</si>
  <si>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</si>
  <si>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</si>
  <si>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</si>
  <si>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</si>
  <si>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</si>
  <si>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</si>
  <si>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</si>
  <si>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</si>
  <si>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</si>
  <si>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</si>
  <si>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</si>
  <si>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</si>
  <si>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</si>
  <si>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</si>
  <si>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</si>
  <si>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</si>
  <si>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</si>
  <si>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</si>
  <si>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</si>
  <si>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</si>
  <si>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</si>
  <si>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</si>
  <si>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</si>
  <si>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</si>
  <si>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</si>
  <si>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</si>
  <si>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</si>
  <si>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</si>
  <si>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</si>
  <si>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</si>
  <si>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</si>
  <si>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</si>
  <si>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</si>
  <si>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</si>
  <si>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</si>
  <si>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</si>
  <si>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</si>
  <si>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</si>
  <si>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</si>
  <si>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</si>
  <si>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</si>
  <si>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</si>
  <si>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</si>
  <si>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</si>
  <si>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</si>
  <si>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</si>
  <si>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</si>
  <si>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</si>
  <si>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</si>
  <si>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</si>
  <si>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</si>
  <si>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</si>
  <si>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</si>
  <si>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</si>
  <si>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</si>
  <si>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</si>
  <si>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</si>
  <si>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</si>
  <si>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</si>
  <si>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</si>
  <si>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</si>
  <si>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</si>
  <si>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</si>
  <si>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</si>
  <si>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</si>
  <si>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</si>
  <si>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</si>
  <si>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</si>
  <si>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</si>
  <si>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</si>
  <si>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</si>
  <si>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</si>
  <si>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</si>
  <si>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</si>
  <si>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</si>
  <si>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</si>
  <si>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</si>
  <si>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</si>
  <si>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</si>
  <si>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</si>
  <si>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</si>
  <si>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</si>
  <si>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</si>
  <si>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</si>
  <si>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</si>
  <si>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</si>
  <si>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</si>
  <si>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</si>
  <si>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</si>
  <si>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</si>
  <si>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</si>
  <si>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</si>
  <si>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</si>
  <si>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</si>
  <si>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</si>
  <si>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</si>
  <si>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</si>
  <si>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</si>
  <si>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</si>
  <si>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</si>
  <si>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</si>
  <si>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</si>
  <si>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</si>
  <si>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</si>
  <si>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</si>
  <si>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</si>
  <si>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</si>
  <si>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</si>
  <si>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</si>
  <si>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</si>
  <si>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</si>
  <si>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</si>
  <si>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</si>
  <si>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</si>
  <si>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</si>
  <si>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</si>
  <si>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</si>
  <si>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</si>
  <si>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</si>
  <si>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</si>
  <si>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</si>
  <si>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</si>
  <si>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</si>
  <si>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</si>
  <si>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</si>
  <si>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</si>
  <si>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</si>
  <si>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</si>
  <si>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</si>
  <si>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</si>
  <si>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</si>
  <si>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</si>
  <si>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</si>
  <si>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</si>
  <si>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</si>
  <si>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</si>
  <si>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</si>
  <si>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</si>
  <si>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</si>
  <si>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</si>
  <si>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</si>
  <si>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</si>
  <si>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</si>
  <si>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</si>
  <si>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</si>
  <si>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</si>
  <si>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</si>
  <si>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</si>
  <si>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</si>
  <si>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</si>
  <si>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</si>
  <si>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</si>
  <si>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</si>
  <si>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</si>
  <si>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</si>
  <si>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</si>
  <si>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</si>
  <si>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</si>
  <si>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</si>
  <si>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</si>
  <si>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</si>
  <si>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</si>
  <si>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</si>
  <si>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</si>
  <si>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</si>
  <si>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</si>
  <si>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</si>
  <si>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</si>
  <si>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</si>
  <si>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</si>
  <si>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</si>
  <si>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</si>
  <si>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</si>
  <si>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</si>
  <si>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</si>
  <si>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</si>
  <si>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</si>
  <si>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</si>
  <si>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</si>
  <si>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</si>
  <si>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</si>
  <si>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</si>
  <si>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</si>
  <si>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</si>
  <si>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</si>
  <si>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</si>
  <si>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</si>
  <si>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</si>
  <si>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</si>
  <si>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</si>
  <si>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</si>
  <si>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</si>
  <si>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</si>
  <si>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</si>
  <si>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</si>
  <si>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</si>
  <si>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</si>
  <si>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</si>
  <si>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</si>
  <si>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</si>
  <si>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</si>
  <si>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</si>
  <si>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</si>
  <si>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</si>
  <si>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</si>
  <si>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</si>
  <si>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</si>
  <si>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</si>
  <si>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</si>
  <si>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</si>
  <si>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</si>
  <si>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</si>
  <si>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</si>
  <si>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</si>
  <si>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</si>
  <si>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</si>
  <si>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</si>
  <si>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</si>
  <si>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</si>
  <si>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</si>
  <si>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</si>
  <si>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</si>
  <si>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</si>
  <si>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</si>
  <si>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</si>
  <si>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</si>
  <si>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</si>
  <si>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</si>
  <si>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</si>
  <si>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</si>
  <si>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</si>
  <si>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</si>
  <si>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</si>
  <si>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</si>
  <si>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</si>
  <si>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</si>
  <si>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</si>
  <si>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</si>
  <si>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</si>
  <si>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</si>
  <si>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</si>
  <si>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</si>
  <si>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</si>
  <si>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</si>
  <si>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</si>
  <si>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</si>
  <si>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</si>
  <si>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</si>
  <si>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</si>
  <si>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</si>
  <si>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</si>
  <si>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</si>
  <si>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</si>
  <si>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</si>
  <si>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</si>
  <si>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</si>
  <si>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</si>
  <si>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</si>
  <si>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</si>
  <si>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</si>
  <si>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</si>
  <si>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</si>
  <si>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</si>
  <si>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</si>
  <si>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</si>
  <si>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</si>
  <si>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</si>
  <si>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</si>
  <si>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</si>
  <si>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</si>
  <si>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</si>
  <si>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</si>
  <si>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</si>
  <si>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</si>
  <si>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</si>
  <si>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</si>
  <si>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</si>
  <si>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</si>
  <si>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</si>
  <si>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</si>
  <si>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</si>
  <si>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</si>
  <si>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</si>
  <si>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</si>
  <si>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</si>
  <si>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</si>
  <si>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</si>
  <si>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</si>
  <si>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</si>
  <si>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</si>
  <si>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</si>
  <si>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</si>
  <si>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</si>
  <si>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</si>
  <si>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</si>
  <si>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</si>
  <si>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</si>
  <si>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</si>
  <si>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</si>
  <si>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</si>
  <si>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</si>
  <si>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</si>
  <si>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</si>
  <si>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</si>
  <si>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</si>
  <si>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</si>
  <si>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</si>
  <si>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</si>
  <si>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</si>
  <si>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</si>
  <si>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</si>
  <si>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</si>
  <si>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</si>
  <si>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</si>
  <si>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</si>
  <si>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</si>
  <si>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</si>
  <si>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</si>
  <si>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</si>
  <si>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</si>
  <si>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</si>
  <si>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</si>
  <si>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</si>
  <si>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</si>
  <si>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</si>
  <si>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</si>
  <si>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</si>
  <si>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</si>
  <si>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</si>
  <si>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</si>
  <si>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</si>
  <si>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</si>
  <si>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</si>
  <si>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</si>
  <si>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</si>
  <si>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</si>
  <si>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</si>
  <si>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</si>
  <si>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</si>
  <si>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</si>
  <si>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</si>
  <si>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</si>
  <si>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</si>
  <si>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</si>
  <si>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</si>
  <si>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</si>
  <si>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</si>
  <si>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</si>
  <si>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</si>
  <si>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</si>
  <si>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</si>
  <si>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</si>
  <si>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</si>
  <si>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</si>
  <si>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</si>
  <si>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</si>
  <si>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</si>
  <si>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</si>
  <si>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</si>
  <si>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</si>
  <si>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</si>
  <si>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</si>
  <si>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</si>
  <si>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</si>
  <si>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</si>
  <si>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</si>
  <si>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</si>
  <si>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</si>
  <si>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</si>
  <si>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</si>
  <si>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</si>
  <si>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</si>
  <si>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</si>
  <si>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</si>
  <si>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</si>
  <si>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</si>
  <si>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</si>
  <si>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</si>
  <si>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</si>
  <si>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</si>
  <si>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</si>
  <si>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</si>
  <si>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</si>
  <si>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</si>
  <si>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</si>
  <si>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</si>
  <si>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</si>
  <si>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</si>
  <si>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</si>
  <si>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</si>
  <si>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</si>
  <si>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</si>
  <si>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</si>
  <si>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</si>
  <si>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</si>
  <si>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</si>
  <si>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</si>
  <si>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</si>
  <si>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</si>
  <si>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</si>
  <si>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</si>
  <si>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</si>
  <si>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</si>
  <si>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</si>
  <si>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</si>
  <si>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</si>
  <si>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</si>
  <si>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</si>
  <si>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</si>
  <si>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</si>
  <si>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</si>
  <si>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</si>
  <si>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</si>
  <si>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</si>
  <si>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</si>
  <si>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</si>
  <si>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</si>
  <si>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</si>
  <si>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</si>
  <si>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</si>
  <si>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</si>
  <si>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</si>
  <si>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</si>
  <si>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</si>
  <si>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</si>
  <si>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</si>
  <si>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</si>
  <si>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</si>
  <si>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</si>
  <si>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</si>
  <si>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</si>
  <si>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</si>
  <si>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</si>
  <si>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</si>
  <si>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</si>
  <si>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</si>
  <si>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</si>
  <si>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</si>
  <si>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</si>
  <si>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</si>
  <si>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</si>
  <si>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</si>
  <si>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</si>
  <si>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</si>
  <si>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</si>
  <si>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</si>
  <si>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</si>
  <si>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</si>
  <si>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</si>
  <si>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</si>
  <si>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</si>
  <si>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</si>
  <si>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</si>
  <si>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</si>
  <si>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</si>
  <si>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</si>
  <si>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</si>
  <si>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</si>
  <si>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</si>
  <si>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</si>
  <si>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</si>
  <si>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</si>
  <si>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</si>
  <si>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</si>
  <si>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</si>
  <si>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</si>
  <si>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</si>
  <si>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</si>
  <si>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</si>
  <si>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</si>
  <si>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</si>
  <si>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</si>
  <si>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</si>
  <si>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</si>
  <si>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</si>
  <si>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</si>
  <si>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</si>
  <si>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</si>
  <si>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</si>
  <si>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</si>
  <si>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</si>
  <si>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</si>
  <si>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</si>
  <si>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</si>
  <si>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</si>
  <si>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</si>
  <si>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</si>
  <si>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</si>
  <si>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</si>
  <si>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</si>
  <si>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</si>
  <si>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</si>
  <si>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</si>
  <si>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</si>
  <si>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</si>
  <si>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</si>
  <si>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</si>
  <si>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</si>
  <si>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</si>
  <si>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</si>
  <si>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</si>
  <si>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</si>
  <si>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</si>
  <si>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</si>
  <si>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</si>
  <si>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</si>
  <si>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</si>
  <si>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</si>
  <si>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</si>
  <si>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</si>
  <si>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</si>
  <si>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</si>
  <si>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</si>
  <si>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</si>
  <si>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</si>
  <si>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</si>
  <si>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</si>
  <si>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</si>
  <si>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</si>
  <si>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</si>
  <si>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</si>
  <si>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</si>
  <si>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</si>
  <si>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</si>
  <si>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</si>
  <si>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</si>
  <si>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</si>
  <si>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</si>
  <si>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</si>
  <si>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</si>
  <si>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</si>
  <si>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</si>
  <si>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</si>
  <si>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</si>
  <si>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</si>
  <si>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</si>
  <si>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</si>
  <si>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</si>
  <si>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</si>
  <si>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</si>
  <si>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</si>
  <si>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</si>
  <si>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</si>
  <si>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</si>
  <si>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</si>
  <si>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</si>
  <si>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</si>
  <si>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</si>
  <si>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</si>
  <si>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</si>
  <si>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</si>
  <si>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</si>
  <si>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</si>
  <si>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</si>
  <si>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</si>
  <si>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</si>
  <si>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</si>
  <si>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</si>
  <si>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</si>
  <si>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</si>
  <si>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</si>
  <si>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</si>
  <si>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</si>
  <si>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</si>
  <si>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</si>
  <si>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</si>
  <si>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</si>
  <si>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</si>
  <si>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</si>
  <si>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</si>
  <si>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</si>
  <si>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</si>
  <si>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</si>
  <si>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</si>
  <si>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</si>
  <si>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</si>
  <si>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</si>
  <si>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</si>
  <si>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</si>
  <si>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</si>
  <si>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</si>
  <si>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</si>
  <si>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</si>
  <si>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</si>
  <si>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</si>
  <si>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</si>
  <si>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</si>
  <si>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</si>
  <si>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</si>
  <si>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</si>
  <si>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</si>
  <si>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</si>
  <si>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</si>
  <si>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</si>
  <si>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</si>
  <si>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</si>
  <si>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</si>
  <si>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</si>
  <si>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</si>
  <si>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</si>
  <si>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</si>
  <si>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</si>
  <si>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</si>
  <si>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</si>
  <si>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</si>
  <si>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</si>
  <si>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</si>
  <si>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</si>
  <si>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</si>
  <si>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</si>
  <si>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</si>
  <si>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</si>
  <si>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</si>
  <si>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</si>
  <si>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</si>
  <si>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</si>
  <si>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</si>
  <si>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</si>
  <si>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</si>
  <si>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</si>
  <si>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</si>
  <si>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</si>
  <si>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</si>
  <si>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</si>
  <si>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</si>
  <si>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</si>
  <si>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</si>
  <si>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</si>
  <si>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</si>
  <si>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</si>
  <si>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</si>
  <si>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</si>
  <si>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</si>
  <si>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</si>
  <si>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</si>
  <si>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</si>
  <si>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</si>
  <si>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</si>
  <si>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</si>
  <si>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</si>
  <si>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</si>
  <si>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</si>
  <si>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</si>
  <si>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</si>
  <si>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</si>
  <si>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</si>
  <si>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</si>
  <si>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</si>
  <si>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</si>
  <si>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</si>
  <si>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</si>
  <si>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</si>
  <si>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</si>
  <si>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</si>
  <si>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</si>
  <si>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</si>
  <si>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</si>
  <si>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</si>
  <si>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</si>
  <si>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</si>
  <si>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</si>
  <si>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</si>
  <si>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</si>
  <si>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</si>
  <si>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</si>
  <si>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</si>
  <si>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</si>
  <si>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</si>
  <si>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</si>
  <si>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</si>
  <si>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</si>
  <si>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</si>
  <si>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</si>
  <si>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</si>
  <si>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</si>
  <si>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</si>
  <si>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</si>
  <si>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</si>
  <si>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</si>
  <si>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</si>
  <si>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</si>
  <si>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</si>
  <si>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</si>
  <si>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</si>
  <si>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</si>
  <si>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</si>
  <si>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</si>
  <si>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</si>
  <si>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</si>
  <si>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</si>
  <si>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</si>
  <si>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</si>
  <si>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</si>
  <si>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</si>
  <si>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</si>
  <si>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</si>
  <si>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</si>
  <si>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</si>
  <si>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</si>
  <si>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</si>
  <si>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</si>
  <si>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</si>
  <si>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</si>
  <si>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</si>
  <si>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</si>
  <si>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</si>
  <si>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</si>
  <si>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</si>
  <si>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</si>
  <si>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</si>
  <si>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</si>
  <si>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</si>
  <si>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</si>
  <si>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</si>
  <si>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</si>
  <si>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</si>
  <si>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</si>
  <si>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</si>
  <si>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</si>
  <si>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</si>
  <si>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</si>
  <si>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</si>
  <si>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</si>
  <si>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</si>
  <si>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</si>
  <si>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</si>
  <si>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</si>
  <si>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</si>
  <si>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</si>
  <si>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</si>
  <si>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</si>
  <si>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</si>
  <si>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</si>
  <si>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</si>
  <si>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</si>
  <si>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</si>
  <si>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</si>
  <si>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</si>
  <si>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</si>
  <si>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</si>
  <si>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</si>
  <si>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</si>
  <si>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</si>
  <si>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</si>
  <si>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</si>
  <si>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</si>
  <si>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</si>
  <si>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</si>
  <si>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</si>
  <si>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</si>
  <si>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</si>
  <si>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</si>
  <si>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</si>
  <si>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</si>
  <si>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</si>
  <si>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</si>
  <si>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</si>
  <si>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</si>
  <si>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</si>
  <si>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</si>
  <si>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</si>
  <si>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</si>
  <si>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</si>
  <si>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</si>
  <si>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</si>
  <si>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</si>
  <si>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</si>
  <si>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</si>
  <si>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</si>
  <si>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</si>
  <si>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</si>
  <si>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</si>
  <si>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</si>
  <si>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</si>
  <si>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</si>
  <si>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</si>
  <si>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</si>
  <si>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</si>
  <si>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</si>
  <si>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</si>
  <si>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</si>
  <si>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</si>
  <si>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</si>
  <si>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</si>
  <si>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</si>
  <si>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</si>
  <si>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</si>
  <si>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</si>
  <si>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</si>
  <si>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</si>
  <si>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</si>
  <si>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</si>
  <si>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</si>
  <si>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</si>
  <si>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</si>
  <si>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</si>
  <si>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</si>
  <si>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</si>
  <si>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</si>
  <si>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</si>
  <si>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</si>
  <si>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</si>
  <si>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</si>
  <si>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</si>
  <si>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</si>
  <si>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</si>
  <si>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</si>
  <si>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</si>
  <si>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</si>
  <si>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</si>
  <si>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</si>
  <si>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</si>
  <si>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</si>
  <si>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</si>
  <si>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</si>
  <si>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</si>
  <si>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</si>
  <si>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</si>
  <si>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</si>
  <si>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</si>
  <si>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</si>
  <si>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</si>
  <si>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</si>
  <si>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</si>
  <si>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</si>
  <si>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</si>
  <si>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</si>
  <si>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</si>
  <si>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</si>
  <si>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</si>
  <si>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</si>
  <si>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</si>
  <si>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</si>
  <si>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</si>
  <si>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</si>
  <si>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</si>
  <si>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</si>
  <si>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</si>
  <si>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</si>
  <si>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</si>
  <si>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</si>
  <si>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</si>
  <si>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</si>
  <si>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</si>
  <si>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</si>
  <si>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</si>
  <si>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</si>
  <si>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</si>
  <si>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</si>
  <si>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</si>
  <si>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</si>
  <si>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</si>
  <si>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</si>
  <si>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</si>
  <si>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</si>
  <si>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</si>
  <si>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</si>
  <si>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</si>
  <si>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</si>
  <si>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</si>
  <si>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</si>
  <si>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</si>
  <si>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</si>
  <si>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</si>
  <si>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</si>
  <si>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</si>
  <si>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</si>
  <si>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</si>
  <si>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</si>
  <si>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</si>
  <si>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</si>
  <si>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</si>
  <si>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</si>
  <si>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</si>
  <si>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</si>
  <si>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</si>
  <si>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</si>
  <si>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</si>
  <si>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</si>
  <si>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</si>
  <si>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</si>
  <si>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</si>
  <si>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</si>
  <si>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</si>
  <si>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</si>
  <si>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</si>
  <si>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</si>
  <si>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</si>
  <si>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</si>
  <si>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</si>
  <si>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</si>
  <si>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</si>
  <si>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</si>
  <si>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</si>
  <si>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</si>
  <si>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</si>
  <si>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</si>
  <si>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</si>
  <si>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</si>
  <si>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</si>
  <si>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</si>
  <si>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</si>
  <si>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</si>
  <si>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</si>
  <si>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</si>
  <si>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</si>
  <si>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</si>
  <si>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</si>
  <si>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</si>
  <si>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</si>
  <si>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</si>
  <si>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</si>
  <si>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</si>
  <si>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</si>
  <si>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</si>
  <si>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</si>
  <si>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</si>
  <si>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</si>
  <si>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</si>
  <si>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</si>
  <si>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</si>
  <si>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</si>
  <si>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</si>
  <si>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</si>
  <si>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</si>
  <si>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</si>
  <si>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</si>
  <si>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</si>
  <si>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</si>
  <si>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</si>
  <si>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</si>
  <si>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</si>
  <si>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</si>
  <si>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</si>
  <si>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</si>
  <si>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</si>
  <si>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</si>
  <si>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</si>
  <si>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</si>
  <si>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</si>
  <si>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</si>
  <si>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</si>
  <si>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</si>
  <si>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</si>
  <si>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</si>
  <si>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</si>
  <si>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</si>
  <si>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</si>
  <si>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</si>
  <si>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</si>
  <si>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</si>
  <si>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</si>
  <si>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</si>
  <si>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</si>
  <si>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</si>
  <si>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</si>
  <si>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</si>
  <si>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</si>
  <si>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</si>
  <si>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</si>
  <si>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</si>
  <si>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</si>
  <si>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</si>
  <si>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</si>
  <si>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</si>
  <si>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</si>
  <si>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</si>
  <si>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</si>
  <si>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</si>
  <si>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</si>
  <si>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</si>
  <si>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</si>
  <si>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</si>
  <si>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</si>
  <si>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</si>
  <si>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</si>
  <si>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</si>
  <si>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</si>
  <si>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</si>
  <si>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</si>
  <si>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</si>
  <si>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</si>
  <si>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</si>
  <si>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</si>
  <si>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</si>
  <si>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</si>
  <si>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</si>
  <si>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</si>
  <si>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</si>
  <si>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</si>
  <si>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</si>
  <si>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</si>
  <si>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</si>
  <si>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</si>
  <si>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</si>
  <si>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</si>
  <si>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</si>
  <si>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</si>
  <si>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</si>
  <si>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</si>
  <si>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</si>
  <si>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</si>
  <si>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</si>
  <si>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</si>
  <si>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</si>
  <si>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</si>
  <si>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</si>
  <si>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</si>
  <si>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</si>
  <si>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</si>
  <si>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</si>
  <si>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</si>
  <si>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</si>
  <si>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</si>
  <si>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</si>
  <si>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</si>
  <si>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</si>
  <si>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</si>
  <si>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</si>
  <si>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</si>
  <si>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</si>
  <si>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</si>
  <si>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</si>
  <si>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</si>
  <si>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</si>
  <si>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</si>
  <si>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</si>
  <si>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</si>
  <si>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</si>
  <si>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</si>
  <si>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</si>
  <si>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</si>
  <si>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</si>
  <si>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</si>
  <si>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</si>
  <si>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</si>
  <si>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</si>
  <si>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</si>
  <si>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</si>
  <si>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</si>
  <si>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</si>
  <si>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</si>
  <si>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</si>
  <si>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</si>
  <si>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</si>
  <si>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</si>
  <si>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</si>
  <si>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</si>
  <si>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</si>
  <si>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</si>
  <si>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</si>
  <si>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</si>
  <si>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</si>
  <si>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</si>
  <si>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</si>
  <si>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</si>
  <si>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</si>
  <si>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</si>
  <si>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</si>
  <si>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</si>
  <si>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</si>
  <si>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</si>
  <si>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</si>
  <si>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</si>
  <si>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</si>
  <si>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</si>
  <si>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</si>
  <si>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</si>
  <si>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</si>
  <si>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</si>
  <si>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</si>
  <si>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</si>
  <si>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</si>
  <si>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</si>
  <si>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</si>
  <si>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</si>
  <si>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</si>
  <si>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</si>
  <si>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</si>
  <si>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</si>
  <si>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</si>
  <si>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</si>
  <si>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</si>
  <si>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</si>
  <si>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</si>
  <si>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</si>
  <si>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</si>
  <si>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</si>
  <si>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</si>
  <si>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</si>
  <si>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</si>
  <si>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</si>
  <si>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</si>
  <si>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</si>
  <si>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</si>
  <si>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</si>
  <si>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</si>
  <si>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</si>
  <si>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</si>
  <si>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</si>
  <si>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</si>
  <si>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</si>
  <si>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</si>
  <si>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</si>
  <si>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</si>
  <si>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</si>
  <si>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</si>
  <si>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</si>
  <si>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</si>
  <si>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</si>
  <si>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</si>
  <si>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</si>
  <si>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</si>
  <si>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</si>
  <si>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</si>
  <si>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</si>
  <si>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</si>
  <si>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</si>
  <si>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</si>
  <si>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</si>
  <si>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</si>
  <si>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</si>
  <si>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</si>
  <si>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</si>
  <si>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</si>
  <si>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</si>
  <si>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</si>
  <si>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</si>
  <si>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</si>
  <si>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</si>
  <si>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</si>
  <si>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</si>
  <si>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</si>
  <si>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</si>
  <si>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</si>
  <si>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</si>
  <si>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</si>
  <si>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</si>
  <si>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</si>
  <si>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</si>
  <si>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</si>
  <si>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</si>
  <si>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</si>
  <si>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</si>
  <si>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</si>
  <si>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</si>
  <si>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</si>
  <si>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</si>
  <si>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</si>
  <si>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</si>
  <si>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</si>
  <si>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</si>
  <si>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</si>
  <si>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</si>
  <si>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</si>
  <si>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</si>
  <si>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</si>
  <si>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</si>
  <si>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</si>
  <si>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</si>
  <si>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</si>
  <si>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</si>
  <si>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</si>
  <si>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</si>
  <si>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</si>
  <si>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</si>
  <si>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</si>
  <si>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</si>
  <si>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</si>
  <si>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</si>
  <si>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</si>
  <si>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</si>
  <si>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</si>
  <si>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</si>
  <si>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</si>
  <si>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</si>
  <si>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</si>
  <si>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</si>
  <si>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</si>
  <si>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</si>
  <si>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</si>
  <si>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</si>
  <si>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</si>
  <si>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</si>
  <si>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</si>
  <si>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</si>
  <si>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</si>
  <si>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</si>
  <si>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</si>
  <si>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</si>
  <si>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</si>
  <si>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</si>
  <si>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</si>
  <si>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</si>
  <si>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</si>
  <si>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</si>
  <si>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</si>
  <si>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</si>
  <si>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</si>
  <si>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</si>
  <si>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</si>
  <si>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</si>
  <si>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</si>
  <si>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</si>
  <si>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</si>
  <si>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</si>
  <si>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</si>
  <si>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</si>
  <si>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</si>
  <si>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</si>
  <si>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</si>
  <si>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</si>
  <si>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</si>
  <si>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</si>
  <si>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</si>
  <si>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</si>
  <si>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</si>
  <si>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</si>
  <si>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</si>
  <si>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</si>
  <si>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</si>
  <si>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</si>
  <si>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</si>
  <si>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</si>
  <si>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</si>
  <si>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</si>
  <si>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</si>
  <si>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</si>
  <si>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</si>
  <si>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</si>
  <si>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</si>
  <si>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</si>
  <si>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</si>
  <si>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</si>
  <si>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</si>
  <si>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</si>
  <si>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</si>
  <si>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</si>
  <si>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</si>
  <si>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</si>
  <si>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</si>
  <si>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</si>
  <si>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</si>
  <si>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</si>
  <si>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</si>
  <si>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</si>
  <si>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</si>
  <si>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</si>
  <si>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</si>
  <si>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</si>
  <si>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</si>
  <si>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</si>
  <si>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</si>
  <si>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</si>
  <si>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</si>
  <si>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</si>
  <si>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</si>
  <si>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</si>
  <si>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</si>
  <si>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</si>
  <si>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</si>
  <si>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</si>
  <si>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</si>
  <si>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</si>
  <si>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</si>
  <si>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</si>
  <si>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</si>
  <si>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</si>
  <si>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</si>
  <si>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</si>
  <si>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</si>
  <si>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</si>
  <si>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</si>
  <si>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</si>
  <si>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</si>
  <si>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</si>
  <si>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</si>
  <si>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</si>
  <si>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</si>
  <si>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</si>
  <si>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</si>
  <si>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</si>
  <si>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</si>
  <si>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</si>
  <si>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</si>
  <si>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</si>
  <si>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</si>
  <si>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</si>
  <si>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</si>
  <si>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</si>
  <si>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</si>
  <si>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</si>
  <si>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</si>
  <si>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</si>
  <si>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</si>
  <si>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</si>
  <si>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</si>
  <si>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</si>
  <si>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</si>
  <si>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</si>
  <si>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</si>
  <si>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</si>
  <si>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</si>
  <si>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</si>
  <si>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</si>
  <si>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</si>
  <si>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</si>
  <si>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</si>
  <si>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</si>
  <si>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</si>
  <si>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</si>
  <si>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</si>
  <si>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</si>
  <si>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</si>
  <si>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</si>
  <si>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</si>
  <si>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</si>
  <si>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</si>
  <si>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</si>
  <si>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</si>
  <si>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</si>
  <si>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</si>
  <si>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</si>
  <si>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</si>
  <si>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</si>
  <si>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</si>
  <si>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</si>
  <si>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</si>
  <si>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</si>
  <si>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</si>
  <si>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</si>
  <si>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</si>
  <si>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</si>
  <si>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</si>
  <si>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</si>
  <si>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</si>
  <si>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</si>
  <si>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</si>
  <si>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</si>
  <si>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</si>
  <si>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</si>
  <si>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</si>
  <si>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</si>
  <si>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</si>
  <si>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</si>
  <si>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</si>
  <si>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</si>
  <si>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</si>
  <si>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</si>
  <si>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</si>
  <si>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</si>
  <si>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</si>
  <si>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</si>
  <si>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</si>
  <si>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</si>
  <si>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</si>
  <si>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</si>
  <si>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</si>
  <si>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</si>
  <si>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</si>
  <si>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</si>
  <si>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</si>
  <si>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</si>
  <si>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</si>
  <si>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</si>
  <si>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</si>
  <si>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</si>
  <si>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</si>
  <si>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</si>
  <si>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</si>
  <si>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</si>
  <si>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</si>
  <si>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</si>
  <si>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</si>
  <si>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</si>
  <si>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</si>
  <si>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</si>
  <si>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</si>
  <si>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</si>
  <si>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</si>
  <si>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</si>
  <si>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</si>
  <si>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</si>
  <si>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</si>
  <si>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</si>
  <si>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</si>
  <si>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</si>
  <si>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</si>
  <si>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</si>
  <si>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</si>
  <si>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</si>
  <si>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</si>
  <si>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</si>
  <si>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</si>
  <si>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</si>
  <si>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</si>
  <si>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</si>
  <si>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</si>
  <si>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</si>
  <si>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</si>
  <si>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</si>
  <si>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</si>
  <si>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</si>
  <si>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</si>
  <si>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</si>
  <si>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</si>
  <si>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</si>
  <si>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</si>
  <si>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</si>
  <si>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</si>
  <si>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</si>
  <si>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</si>
  <si>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</si>
  <si>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</si>
  <si>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</si>
  <si>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</si>
  <si>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</si>
  <si>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</si>
  <si>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</si>
  <si>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</si>
  <si>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</si>
  <si>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</si>
  <si>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</si>
  <si>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</si>
  <si>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</si>
  <si>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</si>
  <si>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</si>
  <si>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</si>
  <si>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</si>
  <si>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</si>
  <si>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</si>
  <si>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</si>
  <si>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</si>
  <si>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</si>
  <si>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</si>
  <si>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</si>
  <si>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</si>
  <si>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</si>
  <si>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</si>
  <si>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</si>
  <si>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</si>
  <si>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</si>
  <si>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</si>
  <si>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</si>
  <si>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</si>
  <si>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</si>
  <si>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</si>
  <si>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</si>
  <si>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</si>
  <si>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</si>
  <si>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</si>
  <si>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</si>
  <si>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</si>
  <si>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</si>
  <si>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</si>
  <si>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</si>
  <si>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</si>
  <si>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</si>
  <si>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</si>
  <si>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</si>
  <si>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</si>
  <si>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</si>
  <si>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</si>
  <si>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</si>
  <si>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</si>
  <si>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</si>
  <si>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</si>
  <si>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</si>
  <si>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</si>
  <si>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</si>
  <si>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</si>
  <si>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</si>
  <si>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</si>
  <si>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</si>
  <si>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</si>
  <si>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</si>
  <si>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</si>
  <si>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</si>
  <si>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</si>
  <si>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</si>
  <si>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</si>
  <si>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</si>
  <si>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</si>
  <si>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</si>
  <si>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</si>
  <si>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</si>
  <si>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</si>
  <si>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</si>
  <si>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</si>
  <si>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</si>
  <si>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</si>
  <si>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</si>
  <si>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</si>
  <si>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</si>
  <si>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</si>
  <si>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</si>
  <si>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</si>
  <si>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</si>
  <si>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</si>
  <si>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</si>
  <si>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</si>
  <si>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</si>
  <si>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</si>
  <si>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</si>
  <si>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</si>
  <si>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</si>
  <si>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</si>
  <si>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</si>
  <si>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</si>
  <si>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</si>
  <si>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</si>
  <si>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</si>
  <si>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</si>
  <si>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</si>
  <si>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</si>
  <si>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</si>
  <si>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</si>
  <si>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</si>
  <si>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</si>
  <si>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</si>
  <si>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</si>
  <si>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</si>
  <si>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</si>
  <si>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</si>
  <si>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</si>
  <si>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</si>
  <si>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</si>
  <si>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</si>
  <si>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</si>
  <si>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</si>
  <si>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</si>
  <si>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</si>
  <si>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</si>
  <si>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</si>
  <si>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</si>
  <si>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</si>
  <si>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</si>
  <si>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</si>
  <si>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</si>
  <si>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</si>
  <si>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</si>
  <si>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</si>
  <si>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</si>
  <si>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</si>
  <si>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</si>
  <si>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</si>
  <si>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</si>
  <si>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</si>
  <si>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</si>
  <si>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</si>
  <si>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</si>
  <si>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</si>
  <si>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</si>
  <si>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</si>
  <si>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</si>
  <si>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</si>
  <si>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</si>
  <si>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</si>
  <si>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</si>
  <si>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</si>
  <si>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</si>
  <si>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</si>
  <si>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</si>
  <si>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</si>
  <si>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</si>
  <si>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</si>
  <si>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</si>
  <si>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</si>
  <si>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</si>
  <si>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</si>
  <si>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</si>
  <si>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</si>
  <si>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</si>
  <si>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</si>
  <si>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</si>
  <si>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</si>
  <si>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</si>
  <si>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</si>
  <si>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</si>
  <si>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</si>
  <si>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</si>
  <si>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</si>
  <si>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</si>
  <si>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</si>
  <si>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</si>
  <si>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</si>
  <si>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</si>
  <si>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</si>
  <si>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</si>
  <si>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</si>
  <si>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</si>
  <si>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</si>
  <si>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</si>
  <si>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</si>
  <si>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</si>
  <si>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</si>
  <si>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</si>
  <si>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</si>
  <si>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</si>
  <si>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</si>
  <si>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</si>
  <si>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</si>
  <si>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</si>
  <si>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</si>
  <si>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</si>
  <si>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</si>
  <si>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</si>
  <si>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</si>
  <si>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</si>
  <si>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</si>
  <si>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</si>
  <si>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</si>
  <si>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</si>
  <si>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</si>
  <si>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</si>
  <si>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</si>
  <si>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</si>
  <si>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</si>
  <si>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</si>
  <si>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</si>
  <si>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</si>
  <si>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</si>
  <si>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</si>
  <si>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</si>
  <si>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</si>
  <si>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</si>
  <si>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</si>
  <si>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</si>
  <si>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</si>
  <si>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</si>
  <si>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</si>
  <si>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</si>
  <si>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</si>
  <si>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</si>
  <si>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</si>
  <si>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</si>
  <si>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</si>
  <si>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</si>
  <si>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</si>
  <si>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</si>
  <si>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</si>
  <si>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</si>
  <si>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</si>
  <si>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</si>
  <si>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</si>
  <si>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</si>
  <si>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</si>
  <si>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</si>
  <si>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</si>
  <si>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</si>
  <si>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</si>
  <si>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</si>
  <si>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</si>
  <si>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</si>
  <si>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</si>
  <si>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</si>
  <si>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</si>
  <si>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</si>
  <si>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</si>
  <si>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</si>
  <si>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</si>
  <si>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</si>
  <si>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</si>
  <si>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</si>
  <si>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</si>
  <si>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</si>
  <si>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</si>
  <si>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</si>
  <si>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</si>
  <si>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</si>
  <si>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</si>
  <si>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</si>
  <si>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</si>
  <si>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</si>
  <si>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</si>
  <si>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</si>
  <si>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</si>
  <si>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</si>
  <si>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</si>
  <si>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</si>
  <si>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</si>
  <si>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</si>
  <si>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</si>
  <si>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</si>
  <si>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</si>
  <si>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</si>
  <si>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</si>
  <si>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</si>
  <si>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</si>
  <si>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</si>
  <si>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</si>
  <si>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</si>
  <si>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</si>
  <si>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</si>
  <si>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</si>
  <si>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</si>
  <si>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</si>
  <si>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</si>
  <si>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</si>
  <si>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</si>
  <si>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</si>
  <si>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</si>
  <si>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</si>
  <si>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</si>
  <si>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</si>
  <si>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</si>
  <si>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</si>
  <si>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</si>
  <si>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</si>
  <si>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</si>
  <si>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</si>
  <si>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</si>
  <si>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</si>
  <si>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</si>
  <si>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</si>
  <si>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</si>
  <si>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</si>
  <si>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</si>
  <si>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</si>
  <si>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</si>
  <si>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</si>
  <si>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</si>
  <si>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</si>
  <si>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</si>
  <si>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</si>
  <si>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</si>
  <si>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</si>
  <si>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</si>
  <si>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</si>
  <si>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</si>
  <si>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</si>
  <si>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</si>
  <si>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</si>
  <si>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</si>
  <si>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</si>
  <si>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</si>
  <si>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</si>
  <si>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</si>
  <si>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</si>
  <si>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</si>
  <si>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</si>
  <si>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</si>
  <si>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</si>
  <si>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</si>
  <si>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</si>
  <si>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</si>
  <si>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</si>
  <si>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</si>
  <si>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</si>
  <si>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</si>
  <si>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</si>
  <si>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</si>
  <si>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</si>
  <si>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</si>
  <si>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</si>
  <si>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</si>
  <si>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</si>
  <si>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</si>
  <si>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</si>
  <si>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</si>
  <si>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</si>
  <si>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</si>
  <si>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</si>
  <si>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</si>
  <si>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</si>
  <si>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</si>
  <si>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</si>
  <si>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</si>
  <si>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</si>
  <si>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</si>
  <si>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</si>
  <si>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</si>
  <si>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</si>
  <si>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</si>
  <si>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</si>
  <si>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</si>
  <si>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</si>
  <si>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</si>
  <si>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</si>
  <si>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</si>
  <si>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</si>
  <si>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</si>
  <si>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</si>
  <si>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</si>
  <si>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</si>
  <si>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</si>
  <si>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</si>
  <si>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</si>
  <si>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</si>
  <si>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</si>
  <si>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</si>
  <si>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</si>
  <si>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</si>
  <si>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</si>
  <si>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</si>
  <si>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</si>
  <si>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</si>
  <si>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</si>
  <si>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</si>
  <si>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</si>
  <si>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</si>
  <si>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</si>
  <si>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</si>
  <si>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</si>
  <si>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</si>
  <si>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</si>
  <si>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</si>
  <si>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</si>
  <si>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</si>
  <si>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</si>
  <si>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</si>
  <si>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</si>
  <si>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</si>
  <si>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</si>
  <si>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</si>
  <si>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</si>
  <si>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</si>
  <si>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</si>
  <si>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</si>
  <si>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</si>
  <si>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</si>
  <si>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</si>
  <si>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</si>
  <si>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</si>
  <si>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</si>
  <si>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</si>
  <si>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</si>
  <si>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</si>
  <si>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</si>
  <si>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</si>
  <si>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</si>
  <si>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</si>
  <si>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</si>
  <si>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</si>
  <si>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</si>
  <si>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</si>
  <si>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</si>
  <si>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</si>
  <si>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</si>
  <si>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</si>
  <si>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</si>
  <si>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</si>
  <si>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</si>
  <si>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</si>
  <si>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</si>
  <si>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</si>
  <si>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</si>
  <si>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</si>
  <si>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</si>
  <si>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</si>
  <si>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</si>
  <si>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</si>
  <si>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</si>
  <si>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</si>
  <si>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</si>
  <si>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</si>
  <si>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</si>
  <si>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</si>
  <si>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</si>
  <si>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</si>
  <si>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</si>
  <si>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</si>
  <si>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</si>
  <si>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</si>
  <si>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</si>
  <si>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</si>
  <si>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</si>
  <si>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</si>
  <si>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</si>
  <si>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</si>
  <si>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</si>
  <si>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</si>
  <si>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</si>
  <si>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</si>
  <si>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</si>
  <si>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</si>
  <si>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</si>
  <si>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</si>
  <si>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</si>
  <si>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</si>
  <si>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</si>
  <si>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</si>
  <si>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</si>
  <si>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</si>
  <si>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</si>
  <si>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</si>
  <si>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</si>
  <si>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</si>
  <si>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</si>
  <si>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</si>
  <si>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</si>
  <si>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</si>
  <si>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</si>
  <si>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</si>
  <si>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</si>
  <si>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</si>
  <si>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</si>
  <si>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</si>
  <si>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</si>
  <si>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</si>
  <si>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</si>
  <si>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</si>
  <si>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</si>
  <si>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</si>
  <si>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</si>
  <si>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</si>
  <si>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</si>
  <si>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</si>
  <si>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</si>
  <si>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</si>
  <si>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</si>
  <si>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</si>
  <si>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</si>
  <si>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</si>
  <si>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</si>
  <si>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</si>
  <si>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</si>
  <si>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</si>
  <si>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</si>
  <si>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</si>
  <si>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</si>
  <si>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</si>
  <si>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</si>
  <si>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</si>
  <si>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</si>
  <si>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</si>
  <si>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</si>
  <si>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</si>
  <si>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</si>
  <si>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</si>
  <si>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</si>
  <si>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</si>
  <si>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</si>
  <si>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</si>
  <si>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</si>
  <si>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</si>
  <si>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</si>
  <si>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</si>
  <si>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</si>
  <si>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</si>
  <si>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</si>
  <si>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</si>
  <si>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</si>
  <si>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</si>
  <si>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</si>
  <si>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</si>
  <si>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</si>
  <si>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</si>
  <si>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</si>
  <si>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</si>
  <si>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</si>
  <si>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</si>
  <si>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</si>
  <si>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</si>
  <si>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</si>
  <si>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</si>
  <si>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</si>
  <si>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</si>
  <si>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</si>
  <si>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</si>
  <si>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</si>
  <si>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</si>
  <si>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</si>
  <si>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</si>
  <si>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</si>
  <si>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</si>
  <si>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</si>
  <si>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</si>
  <si>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</si>
  <si>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</si>
  <si>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</si>
  <si>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</si>
  <si>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</si>
  <si>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</si>
  <si>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</si>
  <si>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</si>
  <si>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</si>
  <si>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</si>
  <si>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</si>
  <si>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</si>
  <si>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</si>
  <si>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</si>
  <si>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</si>
  <si>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</si>
  <si>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</si>
  <si>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</si>
  <si>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</si>
  <si>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</si>
  <si>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</si>
  <si>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</si>
  <si>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</si>
  <si>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</si>
  <si>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</si>
  <si>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</si>
  <si>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</si>
  <si>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</si>
  <si>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</si>
  <si>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</si>
  <si>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</si>
  <si>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</si>
  <si>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</si>
  <si>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</si>
  <si>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</si>
  <si>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</si>
  <si>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</si>
  <si>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</si>
  <si>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</si>
  <si>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</si>
  <si>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</si>
  <si>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</si>
  <si>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</si>
  <si>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</si>
  <si>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</si>
  <si>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</si>
  <si>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</si>
  <si>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</si>
  <si>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</si>
  <si>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</si>
  <si>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</si>
  <si>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</si>
  <si>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</si>
  <si>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</si>
  <si>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</si>
  <si>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</si>
  <si>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</si>
  <si>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</si>
  <si>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</si>
  <si>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</si>
  <si>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</si>
  <si>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</si>
  <si>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</si>
  <si>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</si>
  <si>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</si>
  <si>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</si>
  <si>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</si>
  <si>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</si>
  <si>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</si>
  <si>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</si>
  <si>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</si>
  <si>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</si>
  <si>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</si>
  <si>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</si>
  <si>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</si>
  <si>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</si>
  <si>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</si>
  <si>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</si>
  <si>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</si>
  <si>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</si>
  <si>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</si>
  <si>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</si>
  <si>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</si>
  <si>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</si>
  <si>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</si>
  <si>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</si>
  <si>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</si>
  <si>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</si>
  <si>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</si>
  <si>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</si>
  <si>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</si>
  <si>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</si>
  <si>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</si>
  <si>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</si>
  <si>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</si>
  <si>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</si>
  <si>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</si>
  <si>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</si>
  <si>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</si>
  <si>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</si>
  <si>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</si>
  <si>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</si>
  <si>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</si>
  <si>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</si>
  <si>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</si>
  <si>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</si>
  <si>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</si>
  <si>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</si>
  <si>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</si>
  <si>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</si>
  <si>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</si>
  <si>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</si>
  <si>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</si>
  <si>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</si>
  <si>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</si>
  <si>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</si>
  <si>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</si>
  <si>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</si>
  <si>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</si>
  <si>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</si>
  <si>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</si>
  <si>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</si>
  <si>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</si>
  <si>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</si>
  <si>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</si>
  <si>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</si>
  <si>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</si>
  <si>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</si>
  <si>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</si>
  <si>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</si>
  <si>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</si>
  <si>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</si>
  <si>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</si>
  <si>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</si>
  <si>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</si>
  <si>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</si>
  <si>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</si>
  <si>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</si>
  <si>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</si>
  <si>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</si>
  <si>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</si>
  <si>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</si>
  <si>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</si>
  <si>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</si>
  <si>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</si>
  <si>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</si>
  <si>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</si>
  <si>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</si>
  <si>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</si>
  <si>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</si>
  <si>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</si>
  <si>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</si>
  <si>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</si>
  <si>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</si>
  <si>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</si>
  <si>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</si>
  <si>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</si>
  <si>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</si>
  <si>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</si>
  <si>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</si>
  <si>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</si>
  <si>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</si>
  <si>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</si>
  <si>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</si>
  <si>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</si>
  <si>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</si>
  <si>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</si>
  <si>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</si>
  <si>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</si>
  <si>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</si>
  <si>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</si>
  <si>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</si>
  <si>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</si>
  <si>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</si>
  <si>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</si>
  <si>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</si>
  <si>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</si>
  <si>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</si>
  <si>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</si>
  <si>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</si>
  <si>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</si>
  <si>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</si>
  <si>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</si>
  <si>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</si>
  <si>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</si>
  <si>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</si>
  <si>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</si>
  <si>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</si>
  <si>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</si>
  <si>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</si>
  <si>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</si>
  <si>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</si>
  <si>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</si>
  <si>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</si>
  <si>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</si>
  <si>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</si>
  <si>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</si>
  <si>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</si>
  <si>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</si>
  <si>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</si>
  <si>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</si>
  <si>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</si>
  <si>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</si>
  <si>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</si>
  <si>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</si>
  <si>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</si>
  <si>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</si>
  <si>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</si>
  <si>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</si>
  <si>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</si>
  <si>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</si>
  <si>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</si>
  <si>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</si>
  <si>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</si>
  <si>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</si>
  <si>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</si>
  <si>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</si>
  <si>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</si>
  <si>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</si>
  <si>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</si>
  <si>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</si>
  <si>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</si>
  <si>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</si>
  <si>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</si>
  <si>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</si>
  <si>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</si>
  <si>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</si>
  <si>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</si>
  <si>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</si>
  <si>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</si>
  <si>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</si>
  <si>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</si>
  <si>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</si>
  <si>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</si>
  <si>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</si>
  <si>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</si>
  <si>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</si>
  <si>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</si>
  <si>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</si>
  <si>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</si>
  <si>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</si>
  <si>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</si>
  <si>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</si>
  <si>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</si>
  <si>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</si>
  <si>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</si>
  <si>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</si>
  <si>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</si>
  <si>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</si>
  <si>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</si>
  <si>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</si>
  <si>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</si>
  <si>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</si>
  <si>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</si>
  <si>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</si>
  <si>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</si>
  <si>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</si>
  <si>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</si>
  <si>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</si>
  <si>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</si>
  <si>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</si>
  <si>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</si>
  <si>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</si>
  <si>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</si>
  <si>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</si>
  <si>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</si>
  <si>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</si>
  <si>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</si>
  <si>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</si>
  <si>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</si>
  <si>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</si>
  <si>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</si>
  <si>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</si>
  <si>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</si>
  <si>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</si>
  <si>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</si>
  <si>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</si>
  <si>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</si>
  <si>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</si>
  <si>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</si>
  <si>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</si>
  <si>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</si>
  <si>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</si>
  <si>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</si>
  <si>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</si>
  <si>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</si>
  <si>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</si>
  <si>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</si>
  <si>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</si>
  <si>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</si>
  <si>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</si>
  <si>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</si>
  <si>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</si>
  <si>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</si>
  <si>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</si>
  <si>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</si>
  <si>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</si>
  <si>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</si>
  <si>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</si>
  <si>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</si>
  <si>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</si>
  <si>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</si>
  <si>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</si>
  <si>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</si>
  <si>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</si>
  <si>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</si>
  <si>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</si>
  <si>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</si>
  <si>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</si>
  <si>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</si>
  <si>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</si>
  <si>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</si>
  <si>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</si>
  <si>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</si>
  <si>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</si>
  <si>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</si>
  <si>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</si>
  <si>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</si>
  <si>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</si>
  <si>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</si>
  <si>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</si>
  <si>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</si>
  <si>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</si>
  <si>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</si>
  <si>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</si>
  <si>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</si>
  <si>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</si>
  <si>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</si>
  <si>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</si>
  <si>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</si>
  <si>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</si>
  <si>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</si>
  <si>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</si>
  <si>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</si>
  <si>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</si>
  <si>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</si>
  <si>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</si>
  <si>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</si>
  <si>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</si>
  <si>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</si>
  <si>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</si>
  <si>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</si>
  <si>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</si>
  <si>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</si>
  <si>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</si>
  <si>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</si>
  <si>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</si>
  <si>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</si>
  <si>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</si>
  <si>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</si>
  <si>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</si>
  <si>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</si>
  <si>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</si>
  <si>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</si>
  <si>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</si>
  <si>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</si>
  <si>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</si>
  <si>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</si>
  <si>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</si>
  <si>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</si>
  <si>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</si>
  <si>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</si>
  <si>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</si>
  <si>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</si>
  <si>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</si>
  <si>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</si>
  <si>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</si>
  <si>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</si>
  <si>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</si>
  <si>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</si>
  <si>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</si>
  <si>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</si>
  <si>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</si>
  <si>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</si>
  <si>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</si>
  <si>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</si>
  <si>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</si>
  <si>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</si>
  <si>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</si>
  <si>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</si>
  <si>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</si>
  <si>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</si>
  <si>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</si>
  <si>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</si>
  <si>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</si>
  <si>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</si>
  <si>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</si>
  <si>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</si>
  <si>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</si>
  <si>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</si>
  <si>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</si>
  <si>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</si>
  <si>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</si>
  <si>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</si>
  <si>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</si>
  <si>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</si>
  <si>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</si>
  <si>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</si>
  <si>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</si>
  <si>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</si>
  <si>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</si>
  <si>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</si>
  <si>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</si>
  <si>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</si>
  <si>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</si>
  <si>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</si>
  <si>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</si>
  <si>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</si>
  <si>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</si>
  <si>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</si>
  <si>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</si>
  <si>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</si>
  <si>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</si>
  <si>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</si>
  <si>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</si>
  <si>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</si>
  <si>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</si>
  <si>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</si>
  <si>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</si>
  <si>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</si>
  <si>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</si>
  <si>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</si>
  <si>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</si>
  <si>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</si>
  <si>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</si>
  <si>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</si>
  <si>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</si>
  <si>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</si>
  <si>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</si>
  <si>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</si>
  <si>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</si>
  <si>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</si>
  <si>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</si>
  <si>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</si>
  <si>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</si>
  <si>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</si>
  <si>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</si>
  <si>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</si>
  <si>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</si>
  <si>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</si>
  <si>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</si>
  <si>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</si>
  <si>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</si>
  <si>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</si>
  <si>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</si>
  <si>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</si>
  <si>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</si>
  <si>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</si>
  <si>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</si>
  <si>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</si>
  <si>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</si>
  <si>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</si>
  <si>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</si>
  <si>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</si>
  <si>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</si>
  <si>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</si>
  <si>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</si>
  <si>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</si>
  <si>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</si>
  <si>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</si>
  <si>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</si>
  <si>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</si>
  <si>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</si>
  <si>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</si>
  <si>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</si>
  <si>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</si>
  <si>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</si>
  <si>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</si>
  <si>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</si>
  <si>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</si>
  <si>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</si>
  <si>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</si>
  <si>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</si>
  <si>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</si>
  <si>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</si>
  <si>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</si>
  <si>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</si>
  <si>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</si>
  <si>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</si>
  <si>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</si>
  <si>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</si>
  <si>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</si>
  <si>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</si>
  <si>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</si>
  <si>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</si>
  <si>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</si>
  <si>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</si>
  <si>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</si>
  <si>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</si>
  <si>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</si>
  <si>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</si>
  <si>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</si>
  <si>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</si>
  <si>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</si>
  <si>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</si>
  <si>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</si>
  <si>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</si>
  <si>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</si>
  <si>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</si>
  <si>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</si>
  <si>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</si>
  <si>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</si>
  <si>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</si>
  <si>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</si>
  <si>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</si>
  <si>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</si>
  <si>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</si>
  <si>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</si>
  <si>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</si>
  <si>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</si>
  <si>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</si>
  <si>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</si>
  <si>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</si>
  <si>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</si>
  <si>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</si>
  <si>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</si>
  <si>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</si>
  <si>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</si>
  <si>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</si>
  <si>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</si>
  <si>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</si>
  <si>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</si>
  <si>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</si>
  <si>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</si>
  <si>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</si>
  <si>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</si>
  <si>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</si>
  <si>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</si>
  <si>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</si>
  <si>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</si>
  <si>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</si>
  <si>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</si>
  <si>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</si>
  <si>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</si>
  <si>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</si>
  <si>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</si>
  <si>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</si>
  <si>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</si>
  <si>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</si>
  <si>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</si>
  <si>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</si>
  <si>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</si>
  <si>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</si>
  <si>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</si>
  <si>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</si>
  <si>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</si>
  <si>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</si>
  <si>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</si>
  <si>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</si>
  <si>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</si>
  <si>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</si>
  <si>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</si>
  <si>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</si>
  <si>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</si>
  <si>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</si>
  <si>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</si>
  <si>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</si>
  <si>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</si>
  <si>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</si>
  <si>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</si>
  <si>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</si>
  <si>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</si>
  <si>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</si>
  <si>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</si>
  <si>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</si>
  <si>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</si>
  <si>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</si>
  <si>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</si>
  <si>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</si>
  <si>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</si>
  <si>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</si>
  <si>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</si>
  <si>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</si>
  <si>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</si>
  <si>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</si>
  <si>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</si>
  <si>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</si>
  <si>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</si>
  <si>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</si>
  <si>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</si>
  <si>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</si>
  <si>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</si>
  <si>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</si>
  <si>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</si>
  <si>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</si>
  <si>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</si>
  <si>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</si>
  <si>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</si>
  <si>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</si>
  <si>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</si>
  <si>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</si>
  <si>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</si>
  <si>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</si>
  <si>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</si>
  <si>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</si>
  <si>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</si>
  <si>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</si>
  <si>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</si>
  <si>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</si>
  <si>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</si>
  <si>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</si>
  <si>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</si>
  <si>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</si>
  <si>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</si>
  <si>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</si>
  <si>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</si>
  <si>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</si>
  <si>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</si>
  <si>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</si>
  <si>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</si>
  <si>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</si>
  <si>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</si>
  <si>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</si>
  <si>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</si>
  <si>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</si>
  <si>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</si>
  <si>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</si>
  <si>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</si>
  <si>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</si>
  <si>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</si>
  <si>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</si>
  <si>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</si>
  <si>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</si>
  <si>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</si>
  <si>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</si>
  <si>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</si>
  <si>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</si>
  <si>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</si>
  <si>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</si>
  <si>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</si>
  <si>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</si>
  <si>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</si>
  <si>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</si>
  <si>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</si>
  <si>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</si>
  <si>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</si>
  <si>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</si>
  <si>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</si>
  <si>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</si>
  <si>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</si>
  <si>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</si>
  <si>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</si>
  <si>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</si>
  <si>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</si>
  <si>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</si>
  <si>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</si>
  <si>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</si>
  <si>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</si>
  <si>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</si>
  <si>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</si>
  <si>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</si>
  <si>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</si>
  <si>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</si>
  <si>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</si>
  <si>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</si>
  <si>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</si>
  <si>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</si>
  <si>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</si>
  <si>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</si>
  <si>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</si>
  <si>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</si>
  <si>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</si>
  <si>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</si>
  <si>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</si>
  <si>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</si>
  <si>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</si>
  <si>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</si>
  <si>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</si>
  <si>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</si>
  <si>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</si>
  <si>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</si>
  <si>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</si>
  <si>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</si>
  <si>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</si>
  <si>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</si>
  <si>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</si>
  <si>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</si>
  <si>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</si>
  <si>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</si>
  <si>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</si>
  <si>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</si>
  <si>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</si>
  <si>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</si>
  <si>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</si>
  <si>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</si>
  <si>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</si>
  <si>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</si>
  <si>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</si>
  <si>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</si>
  <si>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</si>
  <si>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</si>
  <si>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</si>
  <si>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</si>
  <si>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</si>
  <si>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</si>
  <si>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</si>
  <si>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</si>
  <si>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</si>
  <si>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</si>
  <si>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</si>
  <si>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</si>
  <si>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</si>
  <si>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</si>
  <si>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</si>
  <si>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</si>
  <si>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</si>
  <si>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</si>
  <si>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</si>
  <si>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</si>
  <si>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</si>
  <si>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</si>
  <si>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</si>
  <si>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</si>
  <si>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</si>
  <si>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</si>
  <si>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</si>
  <si>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</si>
  <si>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</si>
  <si>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</si>
  <si>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</si>
  <si>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</si>
  <si>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</si>
  <si>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</si>
  <si>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</si>
  <si>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</si>
  <si>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</si>
  <si>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</si>
  <si>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</si>
  <si>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</si>
  <si>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</si>
  <si>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</si>
  <si>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</si>
  <si>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</si>
  <si>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</si>
  <si>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</si>
  <si>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</si>
  <si>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</si>
  <si>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</si>
  <si>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</si>
  <si>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</si>
  <si>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</si>
  <si>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</si>
  <si>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</si>
  <si>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</si>
  <si>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</si>
  <si>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</si>
  <si>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</si>
  <si>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</si>
  <si>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</si>
  <si>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</si>
  <si>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</si>
  <si>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</si>
  <si>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</si>
  <si>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</si>
  <si>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</si>
  <si>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</si>
  <si>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</si>
  <si>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</si>
  <si>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</si>
  <si>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</si>
  <si>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</si>
  <si>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</si>
  <si>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</si>
  <si>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</si>
  <si>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</si>
  <si>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</si>
  <si>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</si>
  <si>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</si>
  <si>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</si>
  <si>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</si>
  <si>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</si>
  <si>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</si>
  <si>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</si>
  <si>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</si>
  <si>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</si>
  <si>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</si>
  <si>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</si>
  <si>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</si>
  <si>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</si>
  <si>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</si>
  <si>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</si>
  <si>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</si>
  <si>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</si>
  <si>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</si>
  <si>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</si>
  <si>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</si>
  <si>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</si>
  <si>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</si>
  <si>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</si>
  <si>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</si>
  <si>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</si>
  <si>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</si>
  <si>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</si>
  <si>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</si>
  <si>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</si>
  <si>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</si>
  <si>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</si>
  <si>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</si>
  <si>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</si>
  <si>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</si>
  <si>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</si>
  <si>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</si>
  <si>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</si>
  <si>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</si>
  <si>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</si>
  <si>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</si>
  <si>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</si>
  <si>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</si>
  <si>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</si>
  <si>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</si>
  <si>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</si>
  <si>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</si>
  <si>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</si>
  <si>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</si>
  <si>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</si>
  <si>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</si>
  <si>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</si>
  <si>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</si>
  <si>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</si>
  <si>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</si>
  <si>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</si>
  <si>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</si>
  <si>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</si>
  <si>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</si>
  <si>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</si>
  <si>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</si>
  <si>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</si>
  <si>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</si>
  <si>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</si>
  <si>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</si>
  <si>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</si>
  <si>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</si>
  <si>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</si>
  <si>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</si>
  <si>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</si>
  <si>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</si>
  <si>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</si>
  <si>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</si>
  <si>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</si>
  <si>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</si>
  <si>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</si>
  <si>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</si>
  <si>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</si>
  <si>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</si>
  <si>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</si>
  <si>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</si>
  <si>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</si>
  <si>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</si>
  <si>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</si>
  <si>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</si>
  <si>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</si>
  <si>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</si>
  <si>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</si>
  <si>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</si>
  <si>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</si>
  <si>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</si>
  <si>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</si>
  <si>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</si>
  <si>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</si>
  <si>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</si>
  <si>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</si>
  <si>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</si>
  <si>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</si>
  <si>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</si>
  <si>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</si>
  <si>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</si>
  <si>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</si>
  <si>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</si>
  <si>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</si>
  <si>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</si>
  <si>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</si>
  <si>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</si>
  <si>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</si>
  <si>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</si>
  <si>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</si>
  <si>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</si>
  <si>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</si>
  <si>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</si>
  <si>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</si>
  <si>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</si>
  <si>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</si>
  <si>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</si>
  <si>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</si>
  <si>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</si>
  <si>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</si>
  <si>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</si>
  <si>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</si>
  <si>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</si>
  <si>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</si>
  <si>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</si>
  <si>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</si>
  <si>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</si>
  <si>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</si>
  <si>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</si>
  <si>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</si>
  <si>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</si>
  <si>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</si>
  <si>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</si>
  <si>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</si>
  <si>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</si>
  <si>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</si>
  <si>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</si>
  <si>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</si>
  <si>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</si>
  <si>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</si>
  <si>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</si>
  <si>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</si>
  <si>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</si>
  <si>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</si>
  <si>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</si>
  <si>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</si>
  <si>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</si>
  <si>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</si>
  <si>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</si>
  <si>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</si>
  <si>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</si>
  <si>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</si>
  <si>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</si>
  <si>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</si>
  <si>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</si>
  <si>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</si>
  <si>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</si>
  <si>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</si>
  <si>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</si>
  <si>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</si>
  <si>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</si>
  <si>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</si>
  <si>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</si>
  <si>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</si>
  <si>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</si>
  <si>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</si>
  <si>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</si>
  <si>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</si>
  <si>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</si>
  <si>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</si>
  <si>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</si>
  <si>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</si>
  <si>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</si>
  <si>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</si>
  <si>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</si>
  <si>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</si>
  <si>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</si>
  <si>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</si>
  <si>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</si>
  <si>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</si>
  <si>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</si>
  <si>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</si>
  <si>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</si>
  <si>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</si>
  <si>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</si>
  <si>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</si>
  <si>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</si>
  <si>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</si>
  <si>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</si>
  <si>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</si>
  <si>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</si>
  <si>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</si>
  <si>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</si>
  <si>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</si>
  <si>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</si>
  <si>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</si>
  <si>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</si>
  <si>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</si>
  <si>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</si>
  <si>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</si>
  <si>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</si>
  <si>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</si>
  <si>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</si>
  <si>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</si>
  <si>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</si>
  <si>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</si>
  <si>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</si>
  <si>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</si>
  <si>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</si>
  <si>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</si>
  <si>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</si>
  <si>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</si>
  <si>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</si>
  <si>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</si>
  <si>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</si>
  <si>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</si>
  <si>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</si>
  <si>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</si>
  <si>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</si>
  <si>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</si>
  <si>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</si>
  <si>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</si>
  <si>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</si>
  <si>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</si>
  <si>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</si>
  <si>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</si>
  <si>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</si>
  <si>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</si>
  <si>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</si>
  <si>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</si>
  <si>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</si>
  <si>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</si>
  <si>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</si>
  <si>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</si>
  <si>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</si>
  <si>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</si>
  <si>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</si>
  <si>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</si>
  <si>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</si>
  <si>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</si>
  <si>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</si>
  <si>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</si>
  <si>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</si>
  <si>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</si>
  <si>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</si>
  <si>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</si>
  <si>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</si>
  <si>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</si>
  <si>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</si>
  <si>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</si>
  <si>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</si>
  <si>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</si>
  <si>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</si>
  <si>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</si>
  <si>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</si>
  <si>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</si>
  <si>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</si>
  <si>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</si>
  <si>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</si>
  <si>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</si>
  <si>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</si>
  <si>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</si>
  <si>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</si>
  <si>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</si>
  <si>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</si>
  <si>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</si>
  <si>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</si>
  <si>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</si>
  <si>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</si>
  <si>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</si>
  <si>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</si>
  <si>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</si>
  <si>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</si>
  <si>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</si>
  <si>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</si>
  <si>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</si>
  <si>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</si>
  <si>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</si>
  <si>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</si>
  <si>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</si>
  <si>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</si>
  <si>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</si>
  <si>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</si>
  <si>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</si>
  <si>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</si>
  <si>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</si>
  <si>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</si>
  <si>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</si>
  <si>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</si>
  <si>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</si>
  <si>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</si>
  <si>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</si>
  <si>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</si>
  <si>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</si>
  <si>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</si>
  <si>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</si>
  <si>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</si>
  <si>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</si>
  <si>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</si>
  <si>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</si>
  <si>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</si>
  <si>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</si>
  <si>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</si>
  <si>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</si>
  <si>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</si>
  <si>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</si>
  <si>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</si>
  <si>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</si>
  <si>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</si>
  <si>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</si>
  <si>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</si>
  <si>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</si>
  <si>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</si>
  <si>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</si>
  <si>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</si>
  <si>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</si>
  <si>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</si>
  <si>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</si>
  <si>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</si>
  <si>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</si>
  <si>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</si>
  <si>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</si>
  <si>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</si>
  <si>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</si>
  <si>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</si>
  <si>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</si>
  <si>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</si>
  <si>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</si>
  <si>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</si>
  <si>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</si>
  <si>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</si>
  <si>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</si>
  <si>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</si>
  <si>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</si>
  <si>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</si>
  <si>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</si>
  <si>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</si>
  <si>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</si>
  <si>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</si>
  <si>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</si>
  <si>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</si>
  <si>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</si>
  <si>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</si>
  <si>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</si>
  <si>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</si>
  <si>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</si>
  <si>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</si>
  <si>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</si>
  <si>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</si>
  <si>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</si>
  <si>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</si>
  <si>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</si>
  <si>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</si>
  <si>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</si>
  <si>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</si>
  <si>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</si>
  <si>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</si>
  <si>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</si>
  <si>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</si>
  <si>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</si>
  <si>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</si>
  <si>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</si>
  <si>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</si>
  <si>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</si>
  <si>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</si>
  <si>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</si>
  <si>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</si>
  <si>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</si>
  <si>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</si>
  <si>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</si>
  <si>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</si>
  <si>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</si>
  <si>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</si>
  <si>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</si>
  <si>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</si>
  <si>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</si>
  <si>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</si>
  <si>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</si>
  <si>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</si>
  <si>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</si>
  <si>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</si>
  <si>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</si>
  <si>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</si>
  <si>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</si>
  <si>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</si>
  <si>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</si>
  <si>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</si>
  <si>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</si>
  <si>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</si>
  <si>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</si>
  <si>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</si>
  <si>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</si>
  <si>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</si>
  <si>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</si>
  <si>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</si>
  <si>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</si>
  <si>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</si>
  <si>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</si>
  <si>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</si>
  <si>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</si>
  <si>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</si>
  <si>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</si>
  <si>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</si>
  <si>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</si>
  <si>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</si>
  <si>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</si>
  <si>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</si>
  <si>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</si>
  <si>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</si>
  <si>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</si>
  <si>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</si>
  <si>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</si>
  <si>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</si>
  <si>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</si>
  <si>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</si>
  <si>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</si>
  <si>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</si>
  <si>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</si>
  <si>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</si>
  <si>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</si>
  <si>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</si>
  <si>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</si>
  <si>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</si>
  <si>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</si>
  <si>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</si>
  <si>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</si>
  <si>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</si>
  <si>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</si>
  <si>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</si>
  <si>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</si>
  <si>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</si>
  <si>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</si>
  <si>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</si>
  <si>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</si>
  <si>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</si>
  <si>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</si>
  <si>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</si>
  <si>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</si>
  <si>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</si>
  <si>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</si>
  <si>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</si>
  <si>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</si>
  <si>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</si>
  <si>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</si>
  <si>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</si>
  <si>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</si>
  <si>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</si>
  <si>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</si>
  <si>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</si>
  <si>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</si>
  <si>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</si>
  <si>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</si>
  <si>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</si>
  <si>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</si>
  <si>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</si>
  <si>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</si>
  <si>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</si>
  <si>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</si>
  <si>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</si>
  <si>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</si>
  <si>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</si>
  <si>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</si>
  <si>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</si>
  <si>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</si>
  <si>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</si>
  <si>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</si>
  <si>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</si>
  <si>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</si>
  <si>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</si>
  <si>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</si>
  <si>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</si>
  <si>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</si>
  <si>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</si>
  <si>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</si>
  <si>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</si>
  <si>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</si>
  <si>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</si>
  <si>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</si>
  <si>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</si>
  <si>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</si>
  <si>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</si>
  <si>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</si>
  <si>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</si>
  <si>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</si>
  <si>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</si>
  <si>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</si>
  <si>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</si>
  <si>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</si>
  <si>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</si>
  <si>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</si>
  <si>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</si>
  <si>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</si>
  <si>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</si>
  <si>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</si>
  <si>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</si>
  <si>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</si>
  <si>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</si>
  <si>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</si>
  <si>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</si>
  <si>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</si>
  <si>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</si>
  <si>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</si>
  <si>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</si>
  <si>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</si>
  <si>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</si>
  <si>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</si>
  <si>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</si>
  <si>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</si>
  <si>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</si>
  <si>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</si>
  <si>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</si>
  <si>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</si>
  <si>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</si>
  <si>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</si>
  <si>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</si>
  <si>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</si>
  <si>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</si>
  <si>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</si>
  <si>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</si>
  <si>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</si>
  <si>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</si>
  <si>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</si>
  <si>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</si>
  <si>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</si>
  <si>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</si>
  <si>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</si>
  <si>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</si>
  <si>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</si>
  <si>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</si>
  <si>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</si>
  <si>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</si>
  <si>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</si>
  <si>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</si>
  <si>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</si>
  <si>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</si>
  <si>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</si>
  <si>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</si>
  <si>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</si>
  <si>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</si>
  <si>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</si>
  <si>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</si>
  <si>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</si>
  <si>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</si>
  <si>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</si>
  <si>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</si>
  <si>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</si>
  <si>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</si>
  <si>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</si>
  <si>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</si>
  <si>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</si>
  <si>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</si>
  <si>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</si>
  <si>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</si>
  <si>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</si>
  <si>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</si>
  <si>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</si>
  <si>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</si>
  <si>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</si>
  <si>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</si>
  <si>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</si>
  <si>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</si>
  <si>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</si>
  <si>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</si>
  <si>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</si>
  <si>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</si>
  <si>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</si>
  <si>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</si>
  <si>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</si>
  <si>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</si>
  <si>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</si>
  <si>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</si>
  <si>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</si>
  <si>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</si>
  <si>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</si>
  <si>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</si>
  <si>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</si>
  <si>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</si>
  <si>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</si>
  <si>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</si>
  <si>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</si>
  <si>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</si>
  <si>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</si>
  <si>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</si>
  <si>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</si>
  <si>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</si>
  <si>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</si>
  <si>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</si>
  <si>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</si>
  <si>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</si>
  <si>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</si>
  <si>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</si>
  <si>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</si>
  <si>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</si>
  <si>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</si>
  <si>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</si>
  <si>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</si>
  <si>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</si>
  <si>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</si>
  <si>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</si>
  <si>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</si>
  <si>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</si>
  <si>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</si>
  <si>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</si>
  <si>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</si>
  <si>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</si>
  <si>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</si>
  <si>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</si>
  <si>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</si>
  <si>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</si>
  <si>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</si>
  <si>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</si>
  <si>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</si>
  <si>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</si>
  <si>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</si>
  <si>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</si>
  <si>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</si>
  <si>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</si>
  <si>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</si>
  <si>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</si>
  <si>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</si>
  <si>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</si>
  <si>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</si>
  <si>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</si>
  <si>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</si>
  <si>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</si>
  <si>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</si>
  <si>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</si>
  <si>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</si>
  <si>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</si>
  <si>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</si>
  <si>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</si>
  <si>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</si>
  <si>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</si>
  <si>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</si>
  <si>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</si>
  <si>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</si>
  <si>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</si>
  <si>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</si>
  <si>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</si>
  <si>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</si>
  <si>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</si>
  <si>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</si>
  <si>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</si>
  <si>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</si>
  <si>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</si>
  <si>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</si>
  <si>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</si>
  <si>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</si>
  <si>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</si>
  <si>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</si>
  <si>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</si>
  <si>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</si>
  <si>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</si>
  <si>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</si>
  <si>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</si>
  <si>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</si>
  <si>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</si>
  <si>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</si>
  <si>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</si>
  <si>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</si>
  <si>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</si>
  <si>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</si>
  <si>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</si>
  <si>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</si>
  <si>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</si>
  <si>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</si>
  <si>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</si>
  <si>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</si>
  <si>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</si>
  <si>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</si>
  <si>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</si>
  <si>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</si>
  <si>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</si>
  <si>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</si>
  <si>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</si>
  <si>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</si>
  <si>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</si>
  <si>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</si>
  <si>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</si>
  <si>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</si>
  <si>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</si>
  <si>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</si>
  <si>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</si>
  <si>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</si>
  <si>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</si>
  <si>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</si>
  <si>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</si>
  <si>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</si>
  <si>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</si>
  <si>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</si>
  <si>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</si>
  <si>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</si>
  <si>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</si>
  <si>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</si>
  <si>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</si>
  <si>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</si>
  <si>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</si>
  <si>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</si>
  <si>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</si>
  <si>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</si>
  <si>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</si>
  <si>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</si>
  <si>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</si>
  <si>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</si>
  <si>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</si>
  <si>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</si>
  <si>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</si>
  <si>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</si>
  <si>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</si>
  <si>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</si>
  <si>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</si>
  <si>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</si>
  <si>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</si>
  <si>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</si>
  <si>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</si>
  <si>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</si>
  <si>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</si>
  <si>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</si>
  <si>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</si>
  <si>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</si>
  <si>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</si>
  <si>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</si>
  <si>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</si>
  <si>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</si>
  <si>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</si>
  <si>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</si>
  <si>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</si>
  <si>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</si>
  <si>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</si>
  <si>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</si>
  <si>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</si>
  <si>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</si>
  <si>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</si>
  <si>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</si>
  <si>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</si>
  <si>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</si>
  <si>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</si>
  <si>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</si>
  <si>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</si>
  <si>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</si>
  <si>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</si>
  <si>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</si>
  <si>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</si>
  <si>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</si>
  <si>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</si>
  <si>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</si>
  <si>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</si>
  <si>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</si>
  <si>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</si>
  <si>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</si>
  <si>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</si>
  <si>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</si>
  <si>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</si>
  <si>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</si>
  <si>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</si>
  <si>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</si>
  <si>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</si>
  <si>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</si>
  <si>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</si>
  <si>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</si>
  <si>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</si>
  <si>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</si>
  <si>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</si>
  <si>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</si>
  <si>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</si>
  <si>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</si>
  <si>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</si>
  <si>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</si>
  <si>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</si>
  <si>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</si>
  <si>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</si>
  <si>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</si>
  <si>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</si>
  <si>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</si>
  <si>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</si>
  <si>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</si>
  <si>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</si>
  <si>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</si>
  <si>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</si>
  <si>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</si>
  <si>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</si>
  <si>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</si>
  <si>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</si>
  <si>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</si>
  <si>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</si>
  <si>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</si>
  <si>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</si>
  <si>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</si>
  <si>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</si>
  <si>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</si>
  <si>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</si>
  <si>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</si>
  <si>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</si>
  <si>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</si>
  <si>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</si>
  <si>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</si>
  <si>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</si>
  <si>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</si>
  <si>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</si>
  <si>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</si>
  <si>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</si>
  <si>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</si>
  <si>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</si>
  <si>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</si>
  <si>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</si>
  <si>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</si>
  <si>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</si>
  <si>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</si>
  <si>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</si>
  <si>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</si>
  <si>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</si>
  <si>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</si>
  <si>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</si>
  <si>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</si>
  <si>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</si>
  <si>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</si>
  <si>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</si>
  <si>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</si>
  <si>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</si>
  <si>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</si>
  <si>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</si>
  <si>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</si>
  <si>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</si>
  <si>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</si>
  <si>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</si>
  <si>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</si>
  <si>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</si>
  <si>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</si>
  <si>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</si>
  <si>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</si>
  <si>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</si>
  <si>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</si>
  <si>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</si>
  <si>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</si>
  <si>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</si>
  <si>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</si>
  <si>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</si>
  <si>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</si>
  <si>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</si>
  <si>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</si>
  <si>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</si>
  <si>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</si>
  <si>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</si>
  <si>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</si>
  <si>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</si>
  <si>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</si>
  <si>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</si>
  <si>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</si>
  <si>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</si>
  <si>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</si>
  <si>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</si>
  <si>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</si>
  <si>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</si>
  <si>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</si>
  <si>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</si>
  <si>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</si>
  <si>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</si>
  <si>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</si>
  <si>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</si>
  <si>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</si>
  <si>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</si>
  <si>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</si>
  <si>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</si>
  <si>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</si>
  <si>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</si>
  <si>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</si>
  <si>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</si>
  <si>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</si>
  <si>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</si>
  <si>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</si>
  <si>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</si>
  <si>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</si>
  <si>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</si>
  <si>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</si>
  <si>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</si>
  <si>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</si>
  <si>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</si>
  <si>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</si>
  <si>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</si>
  <si>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</si>
  <si>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</si>
  <si>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</si>
  <si>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</si>
  <si>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</si>
  <si>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</si>
  <si>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</si>
  <si>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</si>
  <si>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</si>
  <si>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</si>
  <si>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</si>
  <si>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</si>
  <si>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</si>
  <si>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</si>
  <si>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</si>
  <si>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</si>
  <si>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</si>
  <si>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</si>
  <si>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</si>
  <si>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</si>
  <si>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</si>
  <si>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</si>
  <si>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</si>
  <si>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</si>
  <si>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</si>
  <si>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</si>
  <si>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</si>
  <si>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</si>
  <si>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</si>
  <si>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</si>
  <si>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</si>
  <si>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</si>
  <si>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</si>
  <si>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</si>
  <si>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</si>
  <si>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</si>
  <si>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</si>
  <si>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</si>
  <si>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</si>
  <si>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</si>
  <si>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</si>
  <si>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</si>
  <si>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</si>
  <si>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</si>
  <si>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</si>
  <si>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</si>
  <si>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</si>
  <si>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</si>
  <si>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</si>
  <si>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</si>
  <si>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</si>
  <si>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</si>
  <si>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</si>
  <si>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</si>
  <si>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</si>
  <si>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</si>
  <si>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</si>
  <si>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</si>
  <si>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</si>
  <si>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</si>
  <si>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</si>
  <si>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</si>
  <si>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</si>
  <si>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</si>
  <si>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</si>
  <si>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</si>
  <si>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</si>
  <si>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</si>
  <si>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</si>
  <si>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</si>
  <si>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</si>
  <si>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</si>
  <si>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</si>
  <si>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</si>
  <si>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</si>
  <si>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</si>
  <si>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</si>
  <si>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</si>
  <si>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</si>
  <si>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</si>
  <si>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</si>
  <si>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</si>
  <si>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</si>
  <si>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</si>
  <si>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</si>
  <si>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</si>
  <si>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</si>
  <si>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</si>
  <si>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</si>
  <si>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</si>
  <si>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</si>
  <si>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</si>
  <si>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</si>
  <si>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</si>
  <si>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</si>
  <si>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</si>
  <si>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</si>
  <si>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</si>
  <si>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</si>
  <si>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</si>
  <si>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</si>
  <si>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</si>
  <si>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</si>
  <si>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</si>
  <si>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</si>
  <si>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</si>
  <si>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</si>
  <si>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</si>
  <si>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</si>
  <si>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</si>
  <si>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</si>
  <si>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</si>
  <si>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</si>
  <si>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</si>
  <si>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</si>
  <si>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</si>
  <si>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</si>
  <si>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</si>
  <si>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</si>
  <si>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</si>
  <si>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</si>
  <si>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</si>
  <si>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</si>
  <si>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</si>
  <si>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</si>
  <si>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</si>
  <si>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</si>
  <si>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</si>
  <si>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</si>
  <si>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</si>
  <si>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</si>
  <si>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</si>
  <si>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</si>
  <si>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</si>
  <si>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</si>
  <si>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</si>
  <si>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</si>
  <si>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</si>
  <si>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</si>
  <si>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</si>
  <si>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</si>
  <si>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</si>
  <si>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</si>
  <si>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</si>
  <si>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</si>
  <si>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</si>
  <si>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</si>
  <si>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</si>
  <si>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</si>
  <si>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</si>
  <si>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</si>
  <si>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</si>
  <si>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</si>
  <si>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</si>
  <si>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</si>
  <si>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</si>
  <si>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</si>
  <si>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</si>
  <si>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</si>
  <si>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</si>
  <si>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</si>
  <si>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</si>
  <si>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</si>
  <si>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</si>
  <si>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</si>
  <si>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</si>
  <si>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</si>
  <si>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</si>
  <si>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</si>
  <si>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</si>
  <si>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</si>
  <si>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</si>
  <si>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</si>
  <si>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</si>
  <si>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</si>
  <si>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</si>
  <si>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</si>
  <si>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</si>
  <si>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</si>
  <si>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</si>
  <si>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</si>
  <si>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</si>
  <si>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</si>
  <si>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</si>
  <si>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</si>
  <si>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</si>
  <si>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</si>
  <si>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</si>
  <si>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</si>
  <si>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</si>
  <si>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</si>
  <si>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</si>
  <si>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</si>
  <si>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</si>
  <si>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</si>
  <si>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</si>
  <si>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</si>
  <si>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</si>
  <si>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</si>
  <si>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</si>
  <si>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</si>
  <si>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</si>
  <si>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</si>
  <si>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</si>
  <si>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</si>
  <si>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</si>
  <si>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</si>
  <si>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</si>
  <si>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</si>
  <si>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</si>
  <si>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</si>
  <si>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</si>
  <si>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</si>
  <si>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</si>
  <si>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</si>
  <si>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</si>
  <si>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</si>
  <si>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</si>
  <si>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</si>
  <si>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</si>
  <si>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</si>
  <si>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</si>
  <si>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</si>
  <si>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</si>
  <si>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</si>
  <si>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</si>
  <si>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</si>
  <si>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</si>
  <si>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</si>
  <si>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</si>
  <si>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</si>
  <si>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</si>
  <si>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</si>
  <si>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</si>
  <si>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</si>
  <si>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</si>
  <si>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</si>
  <si>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</si>
  <si>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</si>
  <si>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</si>
  <si>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</si>
  <si>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</si>
  <si>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</si>
  <si>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</si>
  <si>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</si>
  <si>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</si>
  <si>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</si>
  <si>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</si>
  <si>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</si>
  <si>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</si>
  <si>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</si>
  <si>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</si>
  <si>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</si>
  <si>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</si>
  <si>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</si>
  <si>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</si>
  <si>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</si>
  <si>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</si>
  <si>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</si>
  <si>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</si>
  <si>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</si>
  <si>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</si>
  <si>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</si>
  <si>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</si>
  <si>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</si>
  <si>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</si>
  <si>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</si>
  <si>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</si>
  <si>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</si>
  <si>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</si>
  <si>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</si>
  <si>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</si>
  <si>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</si>
  <si>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</si>
  <si>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</si>
  <si>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</si>
  <si>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</si>
  <si>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</si>
  <si>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</si>
  <si>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</si>
  <si>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</si>
  <si>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</si>
  <si>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</si>
  <si>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</si>
  <si>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</si>
  <si>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</si>
  <si>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</si>
  <si>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</si>
  <si>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</si>
  <si>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</si>
  <si>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</si>
  <si>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</si>
  <si>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</si>
  <si>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</si>
  <si>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</si>
  <si>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</si>
  <si>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</si>
  <si>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</si>
  <si>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</si>
  <si>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</si>
  <si>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</si>
  <si>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</si>
  <si>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</si>
  <si>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</si>
  <si>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</si>
  <si>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</si>
  <si>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</si>
  <si>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</si>
  <si>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</si>
  <si>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</si>
  <si>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</si>
  <si>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</si>
  <si>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</si>
  <si>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</si>
  <si>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</si>
  <si>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</si>
  <si>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</si>
  <si>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</si>
  <si>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</si>
  <si>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</si>
  <si>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</si>
  <si>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</si>
  <si>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</si>
  <si>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</si>
  <si>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</si>
  <si>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</si>
  <si>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</si>
  <si>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</si>
  <si>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</si>
  <si>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</si>
  <si>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</si>
  <si>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</si>
  <si>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</si>
  <si>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</si>
  <si>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</si>
  <si>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</si>
  <si>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</si>
  <si>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</si>
  <si>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</si>
  <si>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</si>
  <si>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</si>
  <si>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</si>
  <si>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</si>
  <si>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</si>
  <si>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</si>
  <si>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</si>
  <si>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</si>
  <si>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</si>
  <si>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</si>
  <si>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</si>
  <si>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</si>
  <si>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</si>
  <si>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</si>
  <si>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</si>
  <si>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</si>
  <si>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</si>
  <si>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</si>
  <si>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</si>
  <si>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</si>
  <si>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</si>
  <si>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</si>
  <si>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</si>
  <si>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</si>
  <si>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</si>
  <si>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</si>
  <si>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</si>
  <si>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</si>
  <si>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</si>
  <si>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</si>
  <si>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</si>
  <si>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</si>
  <si>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</si>
  <si>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</si>
  <si>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</si>
  <si>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</si>
  <si>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</si>
  <si>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</si>
  <si>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</si>
  <si>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</si>
  <si>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</si>
  <si>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</si>
  <si>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</si>
  <si>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</si>
  <si>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</si>
  <si>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</si>
  <si>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</si>
  <si>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</si>
  <si>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</si>
  <si>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</si>
  <si>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</si>
  <si>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</si>
  <si>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</si>
  <si>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</si>
  <si>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</si>
  <si>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</si>
  <si>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</si>
  <si>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</si>
  <si>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</si>
  <si>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</si>
  <si>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</si>
  <si>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</si>
  <si>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</si>
  <si>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</si>
  <si>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</si>
  <si>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</si>
  <si>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</si>
  <si>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</si>
  <si>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</si>
  <si>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</si>
  <si>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</si>
  <si>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</si>
  <si>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</si>
  <si>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</si>
  <si>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</si>
  <si>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</si>
  <si>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</si>
  <si>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</si>
  <si>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</si>
  <si>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</si>
  <si>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</si>
  <si>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</si>
  <si>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</si>
  <si>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</si>
  <si>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</si>
  <si>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</si>
  <si>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</si>
  <si>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</si>
  <si>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</si>
  <si>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</si>
  <si>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</si>
  <si>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</si>
  <si>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</si>
  <si>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</si>
  <si>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</si>
  <si>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</si>
  <si>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</si>
  <si>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</si>
  <si>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</si>
  <si>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</si>
  <si>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</si>
  <si>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</si>
  <si>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</si>
  <si>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</si>
  <si>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</si>
  <si>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</si>
  <si>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</si>
  <si>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</si>
  <si>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</si>
  <si>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</si>
  <si>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</si>
  <si>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</si>
  <si>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</si>
  <si>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</si>
  <si>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</si>
  <si>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</si>
  <si>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</si>
  <si>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</si>
  <si>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</si>
  <si>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</si>
  <si>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</si>
  <si>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</si>
  <si>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</si>
  <si>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</si>
  <si>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</si>
  <si>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</si>
  <si>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</si>
  <si>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</si>
  <si>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</si>
  <si>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</si>
  <si>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</si>
  <si>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</si>
  <si>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</si>
  <si>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</si>
  <si>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</si>
  <si>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</si>
  <si>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</si>
  <si>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</si>
  <si>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</si>
  <si>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</si>
  <si>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</si>
  <si>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</si>
  <si>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</si>
  <si>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</si>
  <si>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</si>
  <si>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</si>
  <si>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</si>
  <si>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</si>
  <si>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</si>
  <si>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</si>
  <si>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</si>
  <si>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</si>
  <si>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</si>
  <si>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</si>
  <si>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</si>
  <si>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</si>
  <si>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</si>
  <si>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</si>
  <si>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</si>
  <si>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</si>
  <si>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</si>
  <si>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</si>
  <si>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</si>
  <si>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</si>
  <si>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</si>
  <si>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</si>
  <si>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</si>
  <si>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</si>
  <si>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</si>
  <si>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</si>
  <si>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</si>
  <si>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</si>
  <si>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</si>
  <si>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</si>
  <si>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</si>
  <si>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</si>
  <si>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</si>
  <si>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</si>
  <si>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</si>
  <si>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</si>
  <si>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</si>
  <si>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</si>
  <si>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</si>
  <si>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</si>
  <si>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</si>
  <si>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</si>
  <si>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</si>
  <si>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</si>
  <si>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</si>
  <si>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</si>
  <si>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</si>
  <si>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</si>
  <si>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</si>
  <si>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</si>
  <si>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</si>
  <si>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</si>
  <si>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</si>
  <si>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</si>
  <si>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</si>
  <si>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</si>
  <si>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</si>
  <si>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</si>
  <si>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</si>
  <si>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</si>
  <si>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</si>
  <si>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</si>
  <si>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</si>
  <si>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</si>
  <si>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</si>
  <si>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</si>
  <si>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</si>
  <si>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</si>
  <si>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</si>
  <si>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</si>
  <si>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</si>
  <si>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</si>
  <si>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</si>
  <si>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</si>
  <si>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</si>
  <si>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</si>
  <si>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</si>
  <si>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</si>
  <si>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</si>
  <si>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</si>
  <si>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</si>
  <si>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</si>
  <si>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</si>
  <si>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</si>
  <si>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</si>
  <si>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</si>
  <si>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</si>
  <si>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</si>
  <si>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</si>
  <si>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</si>
  <si>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</si>
  <si>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</si>
  <si>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</si>
  <si>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</si>
  <si>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</si>
  <si>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</si>
  <si>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</si>
  <si>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</si>
  <si>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</si>
  <si>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</si>
  <si>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</si>
  <si>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</si>
  <si>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</si>
  <si>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</si>
  <si>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</si>
  <si>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</si>
  <si>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</si>
  <si>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</si>
  <si>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</si>
  <si>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</si>
  <si>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</si>
  <si>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</si>
  <si>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</si>
  <si>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</si>
  <si>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</si>
  <si>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</si>
  <si>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</si>
  <si>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</si>
  <si>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</si>
  <si>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</si>
  <si>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</si>
  <si>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</si>
  <si>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</si>
  <si>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</si>
  <si>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</si>
  <si>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</si>
  <si>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</si>
  <si>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</si>
  <si>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</si>
  <si>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</si>
  <si>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</si>
  <si>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</si>
  <si>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</si>
  <si>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</si>
  <si>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</si>
  <si>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</si>
  <si>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</si>
  <si>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</si>
  <si>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</si>
  <si>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</si>
  <si>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</si>
  <si>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</si>
  <si>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</si>
  <si>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</si>
  <si>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</si>
  <si>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</si>
  <si>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</si>
  <si>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</si>
  <si>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</si>
  <si>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</si>
  <si>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</si>
  <si>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</si>
  <si>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</si>
  <si>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</si>
  <si>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</si>
  <si>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</si>
  <si>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</si>
  <si>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</si>
  <si>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</si>
  <si>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</si>
  <si>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</si>
  <si>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</si>
  <si>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</si>
  <si>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</si>
  <si>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</si>
  <si>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</si>
  <si>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</si>
  <si>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</si>
  <si>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</si>
  <si>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</si>
  <si>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</si>
  <si>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</si>
  <si>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</si>
  <si>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</si>
  <si>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</si>
  <si>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</si>
  <si>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</si>
  <si>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</si>
  <si>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</si>
  <si>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</si>
  <si>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</si>
  <si>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</si>
  <si>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</si>
  <si>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</si>
  <si>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</si>
  <si>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</si>
  <si>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</si>
  <si>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</si>
  <si>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</si>
  <si>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</si>
  <si>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</si>
  <si>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</si>
  <si>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</si>
  <si>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</si>
  <si>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</si>
  <si>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</si>
  <si>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</si>
  <si>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</si>
  <si>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</si>
  <si>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</si>
  <si>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</si>
  <si>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</si>
  <si>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</si>
  <si>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</si>
  <si>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</si>
  <si>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</si>
  <si>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</si>
  <si>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</si>
  <si>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</si>
  <si>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</si>
  <si>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</si>
  <si>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</si>
  <si>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</si>
  <si>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</si>
  <si>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</si>
  <si>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</si>
  <si>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</si>
  <si>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</si>
  <si>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</si>
  <si>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</si>
  <si>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</si>
  <si>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</si>
  <si>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</si>
  <si>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</si>
  <si>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</si>
  <si>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</si>
  <si>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</si>
  <si>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</si>
  <si>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</si>
  <si>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</si>
  <si>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</si>
  <si>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</si>
  <si>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</si>
  <si>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</si>
  <si>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</si>
  <si>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</si>
  <si>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</si>
  <si>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</si>
  <si>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</si>
  <si>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</si>
  <si>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</si>
  <si>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</si>
  <si>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</si>
  <si>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</si>
  <si>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</si>
  <si>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</si>
  <si>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</si>
  <si>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</si>
  <si>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</si>
  <si>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</si>
  <si>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</si>
  <si>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</si>
  <si>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</si>
  <si>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</si>
  <si>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</si>
  <si>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</si>
  <si>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</si>
  <si>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</si>
  <si>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</si>
  <si>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</si>
  <si>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</si>
  <si>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</si>
  <si>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</si>
  <si>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</si>
  <si>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</si>
  <si>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</si>
  <si>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</si>
  <si>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</si>
  <si>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</si>
  <si>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</si>
  <si>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</si>
  <si>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</si>
  <si>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</si>
  <si>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</si>
  <si>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</si>
  <si>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</si>
  <si>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</si>
  <si>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</si>
  <si>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</si>
  <si>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</si>
  <si>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</si>
  <si>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</si>
  <si>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</si>
  <si>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</si>
  <si>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</si>
  <si>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</si>
  <si>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</si>
  <si>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</si>
  <si>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</si>
  <si>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</si>
  <si>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</si>
  <si>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</si>
  <si>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</si>
  <si>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</si>
  <si>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</si>
  <si>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</si>
  <si>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</si>
  <si>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</si>
  <si>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</si>
  <si>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</si>
  <si>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</si>
  <si>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</si>
  <si>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</si>
  <si>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</si>
  <si>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</si>
  <si>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</si>
  <si>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</si>
  <si>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</si>
  <si>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</si>
  <si>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</si>
  <si>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</si>
  <si>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</si>
  <si>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</si>
  <si>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</si>
  <si>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</si>
  <si>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</si>
  <si>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</si>
  <si>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</si>
  <si>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</si>
  <si>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</si>
  <si>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</si>
  <si>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</si>
  <si>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</si>
  <si>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</si>
  <si>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</si>
  <si>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</si>
  <si>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</si>
  <si>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</si>
  <si>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</si>
  <si>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</si>
  <si>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</si>
  <si>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</si>
  <si>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</si>
  <si>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</si>
  <si>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</si>
  <si>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</si>
  <si>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</si>
  <si>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</si>
  <si>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</si>
  <si>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</si>
  <si>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</si>
  <si>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</si>
  <si>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</si>
  <si>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</si>
  <si>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</si>
  <si>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</si>
  <si>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</si>
  <si>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</si>
  <si>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</si>
  <si>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</si>
  <si>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</si>
  <si>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</si>
  <si>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</si>
  <si>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</si>
  <si>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</si>
  <si>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</si>
  <si>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</si>
  <si>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</si>
  <si>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</si>
  <si>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</si>
  <si>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</si>
  <si>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</si>
  <si>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</si>
  <si>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</si>
  <si>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</si>
  <si>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</si>
  <si>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</si>
  <si>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</si>
  <si>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</si>
  <si>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</si>
  <si>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</si>
  <si>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</si>
  <si>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</si>
  <si>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</si>
  <si>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</si>
  <si>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</si>
  <si>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</si>
  <si>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</si>
  <si>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</si>
  <si>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</si>
  <si>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</si>
  <si>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</si>
  <si>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</si>
  <si>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</si>
  <si>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</si>
  <si>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</si>
  <si>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</si>
  <si>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</si>
  <si>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</si>
  <si>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</si>
  <si>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</si>
  <si>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</si>
  <si>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</si>
  <si>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</si>
  <si>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</si>
  <si>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</si>
  <si>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</si>
  <si>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</si>
  <si>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</si>
  <si>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</si>
  <si>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</si>
  <si>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</si>
  <si>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</si>
  <si>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</si>
  <si>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</si>
  <si>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</si>
  <si>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</si>
  <si>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</si>
  <si>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</si>
  <si>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</si>
  <si>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</si>
  <si>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</si>
  <si>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</si>
  <si>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</si>
  <si>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</si>
  <si>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</si>
  <si>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</si>
  <si>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</si>
  <si>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</si>
  <si>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</si>
  <si>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</si>
  <si>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</si>
  <si>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</si>
  <si>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</si>
  <si>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</si>
  <si>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</si>
  <si>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</si>
  <si>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</si>
  <si>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</si>
  <si>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</si>
  <si>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</si>
  <si>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</si>
  <si>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</si>
  <si>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</si>
  <si>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</si>
  <si>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</si>
  <si>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</si>
  <si>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</si>
  <si>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</si>
  <si>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</si>
  <si>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</si>
  <si>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</si>
  <si>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</si>
  <si>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</si>
  <si>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</si>
  <si>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</si>
  <si>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</si>
  <si>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</si>
  <si>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</si>
  <si>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</si>
  <si>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</si>
  <si>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</si>
  <si>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</si>
  <si>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</si>
  <si>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</si>
  <si>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</si>
  <si>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</si>
  <si>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</si>
  <si>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</si>
  <si>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</si>
  <si>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</si>
  <si>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</si>
  <si>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</si>
  <si>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</si>
  <si>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</si>
  <si>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</si>
  <si>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</si>
  <si>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</si>
  <si>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</si>
  <si>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</si>
  <si>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</si>
  <si>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</si>
  <si>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</si>
  <si>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</si>
  <si>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</si>
  <si>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</si>
  <si>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</si>
  <si>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</si>
  <si>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</si>
  <si>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</si>
  <si>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</si>
  <si>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</si>
  <si>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</si>
  <si>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</si>
  <si>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</si>
  <si>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</si>
  <si>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</si>
  <si>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</si>
  <si>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</si>
  <si>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</si>
  <si>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</si>
  <si>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</si>
  <si>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</si>
  <si>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</si>
  <si>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</si>
  <si>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</si>
  <si>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</si>
  <si>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</si>
  <si>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</si>
  <si>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</si>
  <si>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</si>
  <si>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</si>
  <si>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</si>
  <si>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</si>
  <si>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</si>
  <si>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</si>
  <si>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</si>
  <si>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</si>
  <si>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</si>
  <si>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</si>
  <si>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</si>
  <si>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</si>
  <si>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</si>
  <si>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</si>
  <si>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</si>
  <si>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</si>
  <si>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</si>
  <si>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</si>
  <si>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</si>
  <si>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</si>
  <si>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</si>
  <si>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</si>
  <si>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</si>
  <si>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</si>
  <si>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</si>
  <si>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</si>
  <si>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</si>
  <si>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</si>
  <si>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</si>
  <si>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</si>
  <si>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</si>
  <si>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</si>
  <si>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</si>
  <si>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</si>
  <si>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</si>
  <si>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</si>
  <si>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</si>
  <si>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</si>
  <si>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</si>
  <si>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</si>
  <si>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</si>
  <si>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</si>
  <si>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</si>
  <si>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</si>
  <si>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</si>
  <si>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</si>
  <si>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</si>
  <si>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</si>
  <si>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</si>
  <si>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</si>
  <si>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</si>
  <si>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</si>
  <si>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</si>
  <si>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</si>
  <si>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</si>
  <si>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</si>
  <si>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</si>
  <si>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</si>
  <si>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</si>
  <si>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</si>
  <si>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</si>
  <si>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</si>
  <si>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</si>
  <si>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</si>
  <si>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</si>
  <si>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</si>
  <si>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</si>
  <si>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</si>
  <si>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</si>
  <si>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</si>
  <si>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</si>
  <si>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</si>
  <si>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</si>
  <si>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</si>
  <si>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</si>
  <si>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</si>
  <si>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</si>
  <si>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</si>
  <si>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</si>
  <si>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</si>
  <si>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</si>
  <si>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</si>
  <si>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</si>
  <si>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</si>
  <si>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</si>
  <si>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</si>
  <si>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</si>
  <si>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</si>
  <si>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</si>
  <si>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</si>
  <si>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</si>
  <si>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</si>
  <si>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</si>
  <si>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</si>
  <si>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</si>
  <si>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</si>
  <si>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</si>
  <si>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</si>
  <si>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</si>
  <si>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</si>
  <si>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</si>
  <si>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</si>
  <si>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</si>
  <si>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</si>
  <si>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</si>
  <si>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</si>
  <si>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</si>
  <si>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</si>
  <si>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</si>
  <si>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</si>
  <si>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</si>
  <si>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</si>
  <si>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</si>
  <si>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</si>
  <si>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</si>
  <si>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</si>
  <si>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</si>
  <si>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</si>
  <si>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</si>
  <si>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</si>
  <si>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</si>
  <si>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</si>
  <si>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</si>
  <si>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</si>
  <si>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</si>
  <si>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</si>
  <si>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</si>
  <si>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</si>
  <si>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</si>
  <si>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</si>
  <si>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</si>
  <si>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</si>
  <si>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</si>
  <si>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</si>
  <si>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</si>
  <si>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</si>
  <si>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</si>
  <si>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</si>
  <si>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</si>
  <si>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</si>
  <si>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</si>
  <si>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</si>
  <si>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</si>
  <si>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</si>
  <si>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</si>
  <si>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</si>
  <si>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</si>
  <si>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</si>
  <si>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</si>
  <si>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</si>
  <si>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</si>
  <si>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</si>
  <si>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</si>
  <si>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</si>
  <si>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</si>
  <si>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</si>
  <si>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</si>
  <si>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</si>
  <si>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</si>
  <si>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</si>
  <si>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</si>
  <si>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</si>
  <si>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</si>
  <si>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</si>
  <si>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</si>
  <si>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</si>
  <si>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</si>
  <si>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</si>
  <si>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</si>
  <si>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</si>
  <si>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</si>
  <si>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</si>
  <si>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</si>
  <si>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</si>
  <si>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</si>
  <si>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</si>
  <si>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</si>
  <si>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</si>
  <si>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</si>
  <si>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</si>
  <si>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</si>
  <si>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</si>
  <si>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</si>
  <si>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</si>
  <si>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</si>
  <si>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</si>
  <si>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</si>
  <si>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</si>
  <si>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</si>
  <si>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</si>
  <si>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</si>
  <si>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</si>
  <si>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</si>
  <si>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</si>
  <si>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</si>
  <si>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</si>
  <si>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</si>
  <si>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</si>
  <si>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</si>
  <si>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</si>
  <si>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</si>
  <si>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</si>
  <si>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</si>
  <si>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</si>
  <si>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</si>
  <si>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</si>
  <si>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</si>
  <si>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</si>
  <si>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</si>
  <si>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</si>
  <si>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</si>
  <si>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</si>
  <si>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</si>
  <si>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</si>
  <si>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</si>
  <si>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</si>
  <si>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</si>
  <si>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</si>
  <si>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</si>
  <si>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</si>
  <si>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</si>
  <si>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</si>
  <si>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</si>
  <si>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</si>
  <si>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</si>
  <si>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</si>
  <si>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</si>
  <si>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</si>
  <si>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</si>
  <si>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</si>
  <si>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</si>
  <si>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</si>
  <si>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</si>
  <si>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</si>
  <si>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</si>
  <si>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</si>
  <si>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</si>
  <si>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</si>
  <si>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</si>
  <si>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</si>
  <si>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</si>
  <si>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</si>
  <si>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</si>
  <si>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</si>
  <si>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</si>
  <si>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</si>
  <si>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</si>
  <si>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</si>
  <si>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</si>
  <si>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</si>
  <si>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</si>
  <si>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</si>
  <si>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</si>
  <si>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</si>
  <si>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</si>
  <si>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</si>
  <si>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</si>
  <si>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</si>
  <si>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</si>
  <si>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</si>
  <si>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</si>
  <si>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</si>
  <si>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</si>
  <si>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</si>
  <si>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</si>
  <si>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</si>
  <si>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</si>
  <si>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</si>
  <si>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</si>
  <si>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</si>
  <si>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</si>
  <si>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</si>
  <si>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</si>
  <si>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</si>
  <si>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</si>
  <si>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</si>
  <si>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</si>
  <si>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</si>
  <si>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</si>
  <si>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</si>
  <si>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</si>
  <si>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</si>
  <si>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</si>
  <si>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</si>
  <si>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</si>
  <si>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</si>
  <si>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</si>
  <si>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</si>
  <si>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</si>
  <si>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</si>
  <si>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</si>
  <si>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</si>
  <si>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</si>
  <si>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</si>
  <si>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</si>
  <si>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</si>
  <si>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</si>
  <si>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</si>
  <si>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</si>
  <si>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</si>
  <si>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</si>
  <si>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</si>
  <si>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</si>
  <si>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</si>
  <si>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</si>
  <si>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</si>
  <si>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</si>
  <si>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</si>
  <si>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</si>
  <si>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</si>
  <si>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</si>
  <si>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</si>
  <si>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</si>
  <si>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</si>
  <si>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</si>
  <si>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</si>
  <si>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</si>
  <si>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</si>
  <si>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</si>
  <si>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</si>
  <si>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</si>
  <si>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</si>
  <si>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</si>
  <si>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</si>
  <si>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</si>
  <si>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</si>
  <si>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</si>
  <si>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</si>
  <si>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</si>
  <si>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</si>
  <si>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</si>
  <si>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</si>
  <si>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</si>
  <si>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</si>
  <si>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</si>
  <si>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</si>
  <si>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</si>
  <si>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</si>
  <si>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</si>
  <si>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</si>
  <si>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</si>
  <si>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</si>
  <si>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</si>
  <si>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</si>
  <si>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</si>
  <si>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</si>
  <si>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</si>
  <si>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</si>
  <si>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</si>
  <si>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</si>
  <si>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</si>
  <si>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</si>
  <si>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</si>
  <si>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</si>
  <si>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</si>
  <si>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</si>
  <si>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</si>
  <si>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</si>
  <si>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</si>
  <si>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</si>
  <si>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</si>
  <si>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</si>
  <si>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</si>
  <si>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</si>
  <si>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</si>
  <si>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</si>
  <si>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</si>
  <si>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</si>
  <si>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</si>
  <si>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</si>
  <si>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</si>
  <si>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</si>
  <si>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</si>
  <si>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</si>
  <si>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</si>
  <si>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</si>
  <si>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</si>
  <si>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</si>
  <si>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</si>
  <si>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</si>
  <si>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</si>
  <si>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</si>
  <si>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</si>
  <si>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</si>
  <si>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</si>
  <si>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</si>
  <si>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</si>
  <si>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</si>
  <si>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</si>
  <si>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</si>
  <si>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</si>
  <si>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</si>
  <si>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</si>
  <si>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</si>
  <si>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</si>
  <si>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</si>
  <si>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</si>
  <si>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</si>
  <si>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PCM-20251107-00000209</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</si>
  <si>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</si>
  <si>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</si>
  <si>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</si>
  <si>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</si>
  <si>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</si>
  <si>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</si>
  <si>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</si>
  <si>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</si>
  <si>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</si>
  <si>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</si>
  <si>
    <t>PCM-20251107-00000204</t>
  </si>
  <si>
    <t xml:space="preserve">EM Team moved ETA: min </t>
  </si>
  <si>
    <t>PCM-20251107-00000210</t>
  </si>
  <si>
    <t xml:space="preserve">EM Team moved ETA: 10 min </t>
  </si>
  <si>
    <t>PCM-20251107-00000224</t>
  </si>
  <si>
    <t xml:space="preserve">EM Team at site checking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</si>
</sst>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6" totalsRowShown="0" headerRowDxfId="32" dataDxfId="31" headerRowBorderDxfId="29" tableBorderDxfId="30" totalsRowBorderDxfId="28">
  <autoFilter ref="A1:L1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0" totalsRowShown="0" headerRowDxfId="15" dataDxfId="14" headerRowBorderDxfId="12" tableBorderDxfId="13">
  <autoFilter ref="A1:L2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305.25330266203673</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45968.201728587963</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45968.201728587963</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45968.201728587963</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45968.201728587963</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45968.201728587963</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45968.201728587963</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45968.201728587963</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45968.201728587963</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45968.201728587963</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45968.201728587963</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45968.201728587963</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45968.201728587963</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45968.201728587963</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45968.201728587963</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45968.201728587963</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45968.201728587963</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45968.201728587963</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45968.201728587963</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45968.201728587963</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45968.201728587963</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45968.201728587963</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45968.201728587963</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45968.201728587963</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45968.201728587963</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45968.201728587963</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45968.201728587963</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45968.201728587963</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45968.201728587963</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45968.201728587963</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45968.201728587963</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45968.201728587963</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45968.201728587963</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45968.201728587963</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45968.201728587963</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45968.201728587963</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45968.201728587963</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45968.201728587963</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45968.201728587963</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45968.201728587963</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45968.201728587963</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45968.201728587963</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45968.201728587963</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45968.201728587963</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45968.201728587963</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45968.201728587963</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45968.201728587963</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45968.201728587963</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45968.201728587963</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45968.201728587963</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45968.201728587963</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45968.201728587963</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45968.201728587963</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45968.201728587963</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45968.201728587963</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45968.201728587963</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45968.201728587963</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45968.201728587963</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45968.201728587963</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45968.201728587963</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45968.201728587963</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45968.201728587963</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45968.201728587963</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45968.201728587963</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45968.201728587963</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45968.201728587963</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45968.201728587963</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45968.201728587963</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45968.201728587963</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45968.201728587963</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45968.201728587963</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45968.201728587963</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45968.201728587963</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45968.201728587963</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45968.201728587963</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45968.201728587963</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45968.201728587963</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45968.201728587963</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45968.201728587963</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45968.201728587963</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45968.201728587963</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45968.201728587963</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0193AE85-790A-448E-BAF4-11DD0CF04AB8}"/>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tabSelected="1" workbookViewId="0">
      <selection activeCell="E6" sqref="E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143.2018906250014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c r="C4" s="61"/>
      <c r="D4" s="18"/>
      <c r="E4" s="85"/>
      <c r="F4" s="104"/>
      <c r="G4" s="105"/>
      <c r="H4" s="104"/>
      <c r="I4" s="18"/>
      <c r="J4" s="18"/>
      <c r="K4" s="19"/>
      <c r="L4" s="18"/>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45968.201728587963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45968.201728587963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45968.201728587963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45968.201728587963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45968.201728587963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45968.201728587963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45968.201728587963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45968.201728587963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45968.201728587963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45968.201728587963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45968.201728587963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45968.201728587963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45968.201728587963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45968.201728587963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45968.201728587963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45968.201728587963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45968.201728587963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45968.201728587963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45968.201728587963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45968.201728587963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45968.201728587963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45968.201728587963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45968.201728587963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45968.201728587963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45968.201728587963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45968.201728587963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45968.201728587963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45968.201728587963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45968.201728587963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45968.201728587963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45968.201728587963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45968.201728587963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45968.201728587963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45968.201728587963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45968.201728587963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45968.201728587963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45968.201728587963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45968.201728587963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45968.201728587963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45968.201728587963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45968.201728587963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45968.201728587963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45968.201728587963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45968.201728587963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45968.201728587963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45968.201728587963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45968.201728587963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45968.201728587963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45968.201728587963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45968.201728587963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45968.201728587963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45968.201728587963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45968.201728587963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45968.201728587963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45968.201728587963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45968.201728587963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45968.201728587963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45968.201728587963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45968.201728587963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45968.201728587963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45968.201728587963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45968.201728587963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45968.201728587963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45968.201728587963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45968.201728587963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45968.201728587963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45968.201728587963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45968.201728587963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45968.201728587963</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45968.201728587963</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45968.201728587963</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45968.201728587963</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45968.201728587963</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45968.201728587963</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45968.201728587963</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45968.201728587963</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45968.201728587963</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45968.201728587963</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40"/>
      <c r="B83" s="141" t="str">
        <f>IFERROR(VLOOKUP(D83,DB!A:K,11,0),"")</f>
        <v/>
      </c>
      <c r="C83" s="141"/>
      <c r="D83" s="141"/>
      <c r="E83" s="142"/>
      <c r="F83" s="143"/>
      <c r="G83" s="144">
        <f ca="1">IFERROR(NOW()-F83,"-")</f>
        <v>45968.201728587963</v>
      </c>
      <c r="H83" s="143"/>
      <c r="I83" s="141" t="str">
        <f>IFERROR(VLOOKUP(D83,DB!A:F,6,0),"")</f>
        <v/>
      </c>
      <c r="J83" s="141" t="str">
        <f>IFERROR(VLOOKUP(D83,DB!A:G,7,0),"")</f>
        <v/>
      </c>
      <c r="K83" s="145"/>
      <c r="L83" s="141" t="str">
        <f>IFERROR(VLOOKUP(D83,DB!A:I,9,0),"")</f>
        <v/>
      </c>
      <c r="M83" s="141"/>
      <c r="N83" s="141"/>
      <c r="O83" s="141"/>
      <c r="P83" s="141"/>
      <c r="Q83" s="141"/>
      <c r="R83" s="141"/>
      <c r="S83" s="141"/>
      <c r="T83" s="141"/>
      <c r="U83" s="141"/>
      <c r="V83" s="141"/>
      <c r="W83" s="141"/>
      <c r="X83" s="141"/>
      <c r="Y83" s="141"/>
      <c r="Z83" s="141"/>
      <c r="AA83" s="141"/>
      <c r="AB83" s="141"/>
      <c r="AC83" s="141"/>
      <c r="AD83" s="141"/>
      <c r="AE83" s="141"/>
      <c r="AF83" s="141"/>
      <c r="AG83" s="141"/>
      <c r="AH83" s="141"/>
      <c r="AI83" s="141"/>
      <c r="AJ83" s="141"/>
      <c r="AK83" s="141"/>
      <c r="AL83" s="141"/>
      <c r="AM83" s="141"/>
      <c r="AN83" s="141"/>
      <c r="AO83" s="141"/>
      <c r="AP83" s="141"/>
      <c r="AQ83" s="141"/>
      <c r="AR83" s="141"/>
      <c r="AS83" s="141"/>
      <c r="AT83" s="141"/>
      <c r="AU83" s="141"/>
      <c r="AV83" s="141"/>
      <c r="AW83" s="141"/>
      <c r="AX83" s="141"/>
      <c r="AY83" s="141"/>
      <c r="AZ83" s="141"/>
      <c r="BA83" s="141"/>
      <c r="BB83" s="141"/>
      <c r="BC83" s="141"/>
      <c r="BD83" s="141"/>
      <c r="BE83" s="141"/>
      <c r="BF83" s="141"/>
      <c r="BG83" s="141"/>
      <c r="BH83" s="141"/>
      <c r="BI83" s="141"/>
      <c r="BJ83" s="141"/>
      <c r="BK83" s="141"/>
      <c r="BL83" s="141"/>
      <c r="BM83" s="141"/>
      <c r="BN83" s="141"/>
      <c r="BO83" s="141"/>
      <c r="BP83" s="141"/>
      <c r="BQ83" s="141"/>
      <c r="BR83" s="141"/>
      <c r="BS83" s="141"/>
      <c r="BT83" s="141"/>
      <c r="BU83" s="141"/>
      <c r="BV83" s="141"/>
      <c r="BW83" s="141"/>
      <c r="BX83" s="141"/>
      <c r="BY83" s="141"/>
      <c r="BZ83" s="141"/>
      <c r="CA83" s="141"/>
      <c r="CB83" s="141"/>
      <c r="CC83" s="141"/>
      <c r="CD83" s="141"/>
      <c r="CE83" s="141"/>
      <c r="CF83" s="141"/>
      <c r="CG83" s="141"/>
      <c r="CH83" s="141"/>
      <c r="CI83" s="141"/>
      <c r="CJ83" s="14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45968.201728587963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45968.201728587963</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45968.201728587963</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45968.201728587963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45968.201728587963</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45968.201728587963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45968.201728587963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45968.201728587963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45968.201728587963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45968.201728587963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45968.201728587963</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45968.201728587963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45968.201728587963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45968.201728587963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45968.201728587963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45968.201728587963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45968.201728587963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45968.201728587963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45968.201728587963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45968.201728587963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45968.201728587963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45968.201728587963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45968.201728587963</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45968.201728587963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45968.201728587963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45968.201728587963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45968.201728587963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45968.201728587963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45968.201728587963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45968.201728587963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45968.201728587963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45968.201728587963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45968.201728587963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45968.201728587963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45968.201728587963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45968.201728587963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45968.201728587963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45968.201728587963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45968.201728587963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45968.201728587963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45968.201728587963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45968.201728587963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45968.201728587963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45968.201728587963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45968.201728587963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45968.201728587963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45968.201728587963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45968.201728587963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45968.201728587963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45968.201728587963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45968.201728587963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45968.201728587963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45968.201728587963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45968.201728587963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45968.201728587963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45968.201728587963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45968.201728587963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45968.201728587963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45968.201728587963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45968.201728587963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45968.201728587963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45968.201728587963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45968.201728587963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45968.201728587963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45968.201728587963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45968.201728587963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45968.201728587963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45968.201728587963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45968.201728587963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45968.201728587963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45968.201728587963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45968.201728587963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45968.201728587963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45968.201728587963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45968.201728587963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45968.201728587963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45968.201728587963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45968.201728587963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45968.201728587963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45968.201728587963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45968.201728587963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45968.201728587963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45968.201728587963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45968.201728587963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45968.201728587963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45968.201728587963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45968.201728587963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45968.201728587963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45968.201728587963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45968.201728587963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45968.201728587963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45968.201728587963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45968.201728587963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45968.201728587963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45968.201728587963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45968.201728587963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45968.201728587963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45968.201728587963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45968.201728587963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45968.201728587963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45968.201728587963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45968.201728587963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45968.201728587963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45968.201728587963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45968.201728587963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45968.201728587963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45968.201728587963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45968.201728587963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45968.201728587963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45968.201728587963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45968.201728587963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45968.201728587963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45968.201728587963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45968.201728587963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45968.201728587963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45968.201728587963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45968.201728587963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45968.201728587963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45968.201728587963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45968.201728587963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45968.201728587963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45968.201728587963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45968.201728587963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45968.201728587963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45968.201728587963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45968.201728587963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45968.201728587963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45968.201728587963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45968.201728587963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45968.201728587963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45968.201728587963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45968.201728587963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45968.201728587963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45968.201728587963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45968.201728587963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45968.201728587963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45968.201728587963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45968.201728587963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45968.201728587963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45968.201728587963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45968.201728587963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45968.201728587963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45968.201728587963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45968.201728587963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45968.201728587963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45968.201728587963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45968.201728587963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45968.201728587963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45968.201728587963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45968.201728587963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45968.201728587963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45968.201728587963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45968.201728587963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45968.201728587963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45968.201728587963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45968.201728587963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45968.201728587963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45968.201728587963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45968.201728587963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45968.201728587963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45968.201728587963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45968.201728587963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45968.201728587963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45968.201728587963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45968.201728587963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45968.201728587963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45968.201728587963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45968.201728587963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45968.201728587963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45968.201728587963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45968.201728587963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45968.201728587963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45968.201728587963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45968.201728587963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45968.201728587963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45968.201728587963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45968.201728587963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45968.201728587963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45968.201728587963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45968.201728587963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45968.201728587963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45968.201728587963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45968.201728587963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45968.201728587963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45968.201728587963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45968.201728587963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45968.201728587963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45968.201728587963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45968.201728587963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45968.201728587963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45968.201728587963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45968.201728587963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45968.201728587963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45968.201728587963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45968.201728587963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45968.201728587963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45968.201728587963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45968.201728587963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45968.201728587963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45968.201728587963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45968.201728587963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45968.201728587963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45968.201728587963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45968.201728587963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45968.201728587963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45968.201728587963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45968.201728587963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45968.201728587963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45968.201728587963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45968.201728587963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45968.201728587963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45968.201728587963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45968.201728587963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45968.201728587963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45968.201728587963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45968.201728587963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45968.201728587963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45968.201728587963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45968.201728587963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45968.201728587963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45968.201728587963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45968.201728587963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45968.201728587963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45968.201728587963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45968.201728587963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45968.201728587963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45968.201728587963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45968.201728587963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45968.201728587963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45968.201728587963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45968.201728587963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45968.201728587963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45968.201728587963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45968.201728587963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45968.201728587963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45968.201728587963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45968.201728587963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45968.201728587963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45968.201728587963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45968.201728587963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45968.201728587963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45968.201728587963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45968.201728587963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45968.201728587963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45968.201728587963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45968.201728587963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45968.201728587963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45968.201728587963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45968.201728587963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45968.201728587963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45968.201728587963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45968.201728587963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45968.201728587963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45968.201728587963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45968.201728587963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45968.201728587963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45968.201728587963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45968.201728587963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45968.201728587963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45968.201728587963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45968.201728587963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45968.201728587963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45968.201728587963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45968.201728587963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45968.201728587963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45968.201728587963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45968.201728587963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45968.201728587963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45968.201728587963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45968.201728587963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45968.201728587963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45968.201728587963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45968.201728587963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45968.201728587963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45968.201728587963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45968.201728587963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45968.201728587963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45968.201728587963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45968.201728587963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45968.201728587963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45968.201728587963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45968.201728587963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45968.201728587963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45968.201728587963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45968.201728587963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45968.201728587963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45968.201728587963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45968.201728587963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45968.201728587963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45968.201728587963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45968.201728587963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45968.201728587963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45968.201728587963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45968.201728587963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45968.201728587963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45968.201728587963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45968.201728587963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45968.201728587963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45968.201728587963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45968.201728587963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45968.201728587963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45968.201728587963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45968.201728587963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45968.201728587963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45968.201728587963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45968.201728587963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45968.201728587963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45968.201728587963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45968.201728587963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45968.201728587963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45968.201728587963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45968.201728587963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45968.201728587963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45968.201728587963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45968.201728587963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45968.201728587963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45968.201728587963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45968.201728587963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45968.201728587963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45968.201728587963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45968.201728587963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45968.201728587963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45968.201728587963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45968.201728587963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45968.201728587963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45968.201728587963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45968.201728587963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45968.201728587963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45968.201728587963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45968.201728587963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45968.201728587963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45968.201728587963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45968.201728587963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45968.201728587963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45968.201728587963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45968.201728587963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45968.201728587963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45968.201728587963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45968.201728587963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45968.201728587963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45968.201728587963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45968.201728587963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45968.201728587963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45968.201728587963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45968.201728587963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45968.201728587963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45968.201728587963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45968.201728587963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45968.201728587963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45968.201728587963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45968.201728587963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45968.201728587963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45968.201728587963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45968.201728587963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45968.201728587963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45968.201728587963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45968.201728587963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45968.201728587963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45968.201728587963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45968.201728587963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45968.201728587963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45968.201728587963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45968.201728587963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45968.201728587963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45968.201728587963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45968.201728587963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45968.201728587963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45968.201728587963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45968.201728587963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45968.201728587963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45968.201728587963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45968.201728587963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45968.201728587963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45968.201728587963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45968.201728587963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45968.201728587963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45968.201728587963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45968.201728587963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45968.201728587963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45968.201728587963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45968.201728587963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45968.201728587963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45968.201728587963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45968.201728587963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45968.201728587963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45968.201728587963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45968.201728587963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45968.201728587963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45968.201728587963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45968.201728587963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45968.201728587963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45968.201728587963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45968.201728587963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45968.201728587963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45968.201728587963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45968.201728587963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45968.201728587963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45968.201728587963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45968.201728587963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45968.201728587963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45968.201728587963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45968.201728587963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45968.201728587963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45968.201728587963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45968.201728587963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45968.201728587963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45968.201728587963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45968.201728587963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45968.201728587963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45968.201728587963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45968.201728587963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45968.201728587963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45968.201728587963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45968.201728587963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45968.201728587963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45968.201728587963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45968.201728587963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45968.201728587963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45968.201728587963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45968.201728587963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45968.201728587963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45968.201728587963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45968.201728587963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45968.201728587963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45968.201728587963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45968.201728587963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45968.201728587963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45968.201728587963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45968.201728587963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45968.201728587963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45968.201728587963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45968.201728587963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45968.201728587963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45968.201728587963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45968.201728587963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45968.201728587963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45968.201728587963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45968.201728587963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45968.201728587963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45968.201728587963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45968.201728587963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45968.201728587963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45968.201728587963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45968.201728587963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45968.201728587963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45968.201728587963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45968.201728587963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45968.201728587963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45968.201728587963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45968.201728587963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45968.201728587963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45968.201728587963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45968.201728587963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45968.201728587963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45968.201728587963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45968.201728587963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45968.201728587963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45968.201728587963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45968.201728587963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45968.201728587963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45968.201728587963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45968.201728587963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45968.201728587963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45968.201728587963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45968.201728587963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45968.201728587963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45968.201728587963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45968.201728587963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45968.201728587963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45968.201728587963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45968.201728587963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45968.201728587963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45968.201728587963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45968.201728587963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45968.201728587963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45968.201728587963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45968.201728587963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45968.201728587963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45968.201728587963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45968.201728587963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45968.201728587963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45968.201728587963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45968.201728587963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45968.201728587963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45968.201728587963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45968.201728587963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45968.201728587963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45968.201728587963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45968.201728587963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45968.201728587963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45968.201728587963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45968.201728587963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45968.201728587963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45968.201728587963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45968.201728587963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45968.201728587963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45968.201728587963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45968.201728587963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45968.201728587963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45968.201728587963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45968.201728587963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45968.201728587963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45968.201728587963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45968.201728587963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45968.201728587963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45968.201728587963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45968.201728587963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45968.201728587963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45968.201728587963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45968.201728587963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45968.201728587963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45968.201728587963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45968.201728587963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45968.201728587963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45968.201728587963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45968.201728587963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45968.201728587963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45968.201728587963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45968.201728587963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45968.201728587963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45968.201728587963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45968.201728587963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45968.201728587963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45968.201728587963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45968.201728587963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45968.201728587963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45968.201728587963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45968.201728587963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45968.201728587963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45968.201728587963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45968.201728587963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45968.201728587963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45968.201728587963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45968.201728587963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45968.201728587963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45968.201728587963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45968.201728587963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45968.201728587963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45968.201728587963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45968.201728587963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45968.201728587963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45968.201728587963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45968.201728587963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45968.201728587963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45968.201728587963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45968.201728587963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45968.201728587963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45968.201728587963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45968.201728587963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45968.201728587963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45968.201728587963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45968.201728587963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45968.201728587963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45968.201728587963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45968.201728587963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45968.201728587963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45968.201728587963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45968.201728587963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45968.201728587963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45968.201728587963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45968.201728587963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45968.201728587963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45968.201728587963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45968.201728587963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45968.201728587963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45968.201728587963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45968.201728587963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45968.201728587963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45968.201728587963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45968.201728587963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45968.201728587963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45968.201728587963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45968.201728587963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45968.201728587963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45968.201728587963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45968.201728587963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45968.201728587963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45968.201728587963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45968.201728587963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45968.201728587963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45968.201728587963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45968.201728587963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45968.201728587963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45968.201728587963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45968.201728587963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45968.201728587963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45968.201728587963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45968.201728587963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45968.201728587963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45968.201728587963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45968.201728587963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45968.201728587963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45968.201728587963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45968.201728587963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45968.201728587963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45968.201728587963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45968.201728587963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45968.201728587963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45968.201728587963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45968.201728587963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45968.201728587963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45968.201728587963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45968.201728587963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45968.201728587963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45968.201728587963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45968.201728587963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45968.201728587963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45968.201728587963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45968.201728587963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45968.201728587963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45968.201728587963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45968.201728587963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45968.201728587963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45968.201728587963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45968.201728587963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45968.201728587963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45968.201728587963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45968.201728587963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45968.201728587963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45968.201728587963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45968.201728587963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45968.201728587963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45968.201728587963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45968.201728587963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45968.201728587963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45968.201728587963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45968.201728587963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45968.201728587963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45968.201728587963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45968.201728587963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45968.201728587963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45968.201728587963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45968.201728587963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45968.201728587963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45968.201728587963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45968.201728587963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45968.201728587963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45968.201728587963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45968.201728587963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45968.201728587963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45968.201728587963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45968.201728587963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45968.201728587963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45968.201728587963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45968.201728587963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45968.201728587963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45968.201728587963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45968.201728587963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45968.201728587963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45968.201728587963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45968.201728587963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45968.201728587963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45968.201728587963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45968.201728587963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45968.201728587963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45968.201728587963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45968.201728587963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45968.201728587963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45968.201728587963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45968.201728587963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45968.201728587963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45968.201728587963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45968.201728587963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45968.201728587963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45968.201728587963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45968.201728587963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45968.201728587963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45968.201728587963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45968.201728587963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45968.201728587963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45968.201728587963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45968.201728587963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45968.201728587963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45968.201728587963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45968.201728587963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45968.201728587963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45968.201728587963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45968.201728587963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45968.201728587963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45968.201728587963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45968.201728587963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45968.201728587963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45968.201728587963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45968.201728587963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45968.201728587963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45968.201728587963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45968.201728587963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45968.201728587963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45968.201728587963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45968.201728587963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45968.201728587963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45968.201728587963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45968.201728587963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45968.201728587963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45968.201728587963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45968.201728587963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45968.201728587963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45968.201728587963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45968.201728587963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45968.201728587963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45968.201728587963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45968.201728587963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45968.201728587963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45968.201728587963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45968.201728587963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45968.201728587963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45968.201728587963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45968.201728587963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45968.201728587963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45968.201728587963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45968.201728587963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45968.201728587963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45968.201728587963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45968.201728587963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45968.201728587963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45968.201728587963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45968.201728587963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45968.201728587963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45968.201728587963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45968.201728587963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45968.201728587963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45968.201728587963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45968.201728587963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45968.201728587963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45968.201728587963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45968.201728587963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45968.201728587963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45968.201728587963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45968.201728587963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45968.201728587963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45968.201728587963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45968.201728587963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45968.201728587963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45968.201728587963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45968.201728587963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45968.201728587963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45968.201728587963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45968.201728587963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45968.201728587963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45968.201728587963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45968.201728587963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45968.201728587963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45968.201728587963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45968.201728587963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45968.201728587963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45968.201728587963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45968.201728587963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45968.201728587963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45968.201728587963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45968.201728587963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45968.201728587963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45968.201728587963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45968.201728587963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45968.201728587963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45968.201728587963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45968.201728587963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45968.201728587963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45968.201728587963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45968.201728587963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45968.201728587963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45968.201728587963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45968.201728587963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45968.201728587963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45968.201728587963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45968.201728587963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45968.201728587963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45968.201728587963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45968.201728587963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45968.201728587963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45968.201728587963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45968.201728587963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45968.201728587963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45968.201728587963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45968.201728587963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45968.201728587963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45968.201728587963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45968.201728587963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45968.201728587963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45968.201728587963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45968.201728587963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45968.201728587963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45968.201728587963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45968.201728587963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45968.201728587963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45968.201728587963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45968.201728587963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45968.201728587963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45968.201728587963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45968.201728587963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45968.201728587963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45968.201728587963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45968.201728587963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45968.201728587963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45968.201728587963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45968.201728587963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45968.201728587963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45968.201728587963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45968.201728587963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45968.201728587963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45968.201728587963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45968.201728587963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45968.201728587963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45968.201728587963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45968.201728587963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45968.201728587963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45968.201728587963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45968.201728587963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45968.201728587963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45968.201728587963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45968.201728587963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45968.201728587963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45968.201728587963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45968.201728587963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45968.201728587963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45968.201728587963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45968.201728587963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45968.201728587963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45968.201728587963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45968.201728587963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45968.201728587963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45968.201728587963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45968.201728587963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45968.201728587963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45968.201728587963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45968.201728587963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45968.201728587963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45968.201728587963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45968.201728587963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45968.201728587963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45968.201728587963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45968.201728587963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45968.201728587963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45968.201728587963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45968.201728587963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45968.201728587963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45968.201728587963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45968.201728587963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45968.201728587963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45968.201728587963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45968.201728587963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45968.201728587963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45968.201728587963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45968.201728587963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45968.201728587963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45968.201728587963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45968.201728587963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45968.201728587963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45968.201728587963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45968.201728587963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45968.201728587963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45968.201728587963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45968.201728587963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45968.201728587963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45968.201728587963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45968.201728587963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45968.201728587963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45968.201728587963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45968.201728587963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45968.201728587963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45968.201728587963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45968.201728587963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45968.201728587963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45968.201728587963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45968.201728587963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45968.201728587963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45968.201728587963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45968.201728587963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45968.201728587963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45968.201728587963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45968.201728587963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45968.201728587963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45968.201728587963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45968.201728587963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45968.201728587963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45968.201728587963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45968.201728587963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45968.201728587963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45968.201728587963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45968.201728587963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45968.201728587963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45968.201728587963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45968.201728587963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45968.201728587963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45968.201728587963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45968.201728587963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45968.201728587963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45968.201728587963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45968.201728587963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45968.201728587963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45968.201728587963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45968.201728587963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45968.201728587963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45968.201728587963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45968.201728587963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45968.201728587963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45968.201728587963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45968.201728587963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45968.201728587963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45968.201728587963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45968.201728587963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45968.201728587963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45968.201728587963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45968.201728587963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45968.201728587963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45968.201728587963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45968.201728587963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45968.201728587963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45968.201728587963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45968.201728587963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45968.201728587963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45968.201728587963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45968.201728587963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45968.201728587963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45968.201728587963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45968.201728587963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45968.201728587963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45968.201728587963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45968.201728587963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45968.201728587963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45968.201728587963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45968.201728587963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45968.201728587963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45968.201728587963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45968.201728587963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45968.201728587963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45968.201728587963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45968.201728587963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45968.201728587963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45968.201728587963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45968.201728587963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45968.201728587963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45968.201728587963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45968.201728587963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45968.201728587963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45968.201728587963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45968.201728587963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45968.201728587963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45968.201728587963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45968.201728587963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45968.201728587963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45968.201728587963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45968.201728587963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45968.201728587963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45968.201728587963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45968.201728587963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45968.201728587963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45968.201728587963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45968.201728587963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45968.201728587963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45968.201728587963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45968.201728587963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45968.201728587963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45968.201728587963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45968.201728587963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45968.201728587963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45968.201728587963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45968.201728587963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45968.201728587963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45968.201728587963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45968.201728587963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45968.201728587963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45968.201728587963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45968.201728587963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45968.201728587963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45968.201728587963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45968.201728587963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45968.201728587963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45968.201728587963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45968.201728587963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45968.201728587963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45968.201728587963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45968.201728587963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45968.201728587963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45968.201728587963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45968.201728587963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45968.201728587963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45968.201728587963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45968.201728587963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45968.201728587963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45968.201728587963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45968.201728587963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45968.201728587963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45968.201728587963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45968.201728587963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45968.201728587963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45968.201728587963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45968.201728587963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45968.201728587963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45968.201728587963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45968.201728587963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45968.201728587963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45968.201728587963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45968.201728587963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45968.201728587963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45968.201728587963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45968.201728587963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45968.201728587963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45968.201728587963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45968.201728587963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45968.201728587963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45968.201728587963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45968.201728587963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45968.201728587963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45968.201728587963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45968.201728587963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45968.201728587963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45968.201728587963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45968.201728587963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45968.201728587963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45968.201728587963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45968.201728587963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45968.201728587963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45968.201728587963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45968.201728587963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45968.201728587963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45968.201728587963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45968.201728587963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45968.201728587963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45968.201728587963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45968.201728587963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45968.201728587963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45968.201728587963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45968.201728587963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45968.201728587963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45968.201728587963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45968.201728587963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45968.201728587963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45968.201728587963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45968.201728587963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45968.201728587963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45968.201728587963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45968.201728587963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45968.201728587963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45968.201728587963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45968.201728587963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45968.201728587963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45968.201728587963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45968.201728587963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45968.201728587963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45968.201728587963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45968.201728587963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45968.201728587963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45968.201728587963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45968.201728587963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45968.201728587963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45968.201728587963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45968.201728587963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45968.201728587963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45968.201728587963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45968.201728587963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45968.201728587963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45968.201728587963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45968.201728587963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45968.201728587963</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45968.201728587963</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45968.201728587963</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45968.201728587963</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45968.201728587963</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45968.201728587963</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45968.201728587963</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45968.201728587963</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45968.201728587963</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264.72101099536667</v>
      </c>
      <c r="H2" s="96">
        <v>45703.474768518521</v>
      </c>
      <c r="I2" s="96" t="str">
        <f>IFERROR(VLOOKUP(D2,DB!A:F,6,0),"")</f>
        <v>SCECO</v>
      </c>
      <c r="J2" s="96" t="str">
        <f>IFERROR(VLOOKUP(D2,DB!A:G,7,0),"")</f>
        <v>Dead</v>
      </c>
      <c r="K2" s="98" t="s">
        <v>39108</v>
      </c>
      <c r="L2" s="92" t="str">
        <f>IFERROR(VLOOKUP(D2,DB!A:I,9,0),"")</f>
        <v>Latis</v>
      </c>
    </row>
    <row r="3" spans="1:16" ht="15" customHeight="1">
      <c r="A3" s="108" t="s">
        <v>39109</v>
      </c>
      <c r="B3" s="108" t="str">
        <f>IFERROR(VLOOKUP(D3,DB!A:K,11,0),"")</f>
        <v>R4</v>
      </c>
      <c r="C3" s="109">
        <v>1</v>
      </c>
      <c r="D3" s="92" t="s">
        <v>28304</v>
      </c>
      <c r="E3" s="95" t="s">
        <v>39021</v>
      </c>
      <c r="F3" s="112">
        <v>45968.180555555555</v>
      </c>
      <c r="G3" s="113">
        <f ca="1">IFERROR(NOW()-F3,"")</f>
        <v>2.1173032408114523E-2</v>
      </c>
      <c r="H3" s="112">
        <v>45968.175219907411</v>
      </c>
      <c r="I3" s="108" t="str">
        <f>IFERROR(VLOOKUP(D3,DB!A:F,6,0),"")</f>
        <v>SCECO</v>
      </c>
      <c r="J3" s="108" t="str">
        <f>IFERROR(VLOOKUP(D3,DB!A:G,7,0),"")</f>
        <v>Dead</v>
      </c>
      <c r="K3" s="114" t="s">
        <v>39110</v>
      </c>
      <c r="L3" s="110" t="str">
        <f>IFERROR(VLOOKUP(D3,DB!A:I,9,0),"")</f>
        <v>Latis</v>
      </c>
    </row>
    <row r="4" spans="1:16" ht="15" customHeight="1">
      <c r="A4" s="108"/>
      <c r="B4" s="108" t="str">
        <f>IFERROR(VLOOKUP(D4,DB!A:K,11,0),"")</f>
        <v/>
      </c>
      <c r="C4" s="109"/>
      <c r="D4" s="92"/>
      <c r="E4" s="95"/>
      <c r="F4" s="112"/>
      <c r="G4" s="113">
        <f ca="1">IFERROR(NOW()-F4,"")</f>
        <v>45968.201728587963</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45968.201728587963</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45968.201728587963</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45968.201728587963</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45968.201728587963</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45968.201728587963</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45968.201728587963</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111"/>
      <c r="F11" s="112"/>
      <c r="G11" s="113">
        <f ca="1">IFERROR(NOW()-F11,"")</f>
        <v>45968.201728587963</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45968.201728587963</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45968.201728587963</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45968.201728587963</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45968.201728587963</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45968.201728587963</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45968.201728587963</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45968.201728587963</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45968.201728587963</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45968.201728587963</v>
      </c>
      <c r="H20" s="112"/>
      <c r="I20" s="108" t="str">
        <f>IFERROR(VLOOKUP(D20,DB!A:F,6,0),"")</f>
        <v/>
      </c>
      <c r="J20" s="108" t="str">
        <f>IFERROR(VLOOKUP(D20,DB!A:G,7,0),"")</f>
        <v/>
      </c>
      <c r="K20" s="114"/>
      <c r="L20" s="110" t="str">
        <f>IFERROR(VLOOKUP(D20,DB!A:I,9,0),"")</f>
        <v/>
      </c>
    </row>
    <row r="21" spans="1:12" ht="15" customHeight="1">
      <c r="A21" s="153"/>
      <c r="B21" s="153" t="str">
        <f>IFERROR(VLOOKUP(D21,DB!A:K,11,0),"")</f>
        <v/>
      </c>
      <c r="C21" s="94"/>
      <c r="D21" s="92"/>
      <c r="E21" s="95"/>
      <c r="F21" s="96"/>
      <c r="G21" s="154">
        <f ca="1">IFERROR(NOW()-F21,"")</f>
        <v>45968.201728587963</v>
      </c>
      <c r="H21" s="96"/>
      <c r="I21" s="153" t="str">
        <f>IFERROR(VLOOKUP(D21,DB!A:F,6,0),"")</f>
        <v/>
      </c>
      <c r="J21" s="153" t="str">
        <f>IFERROR(VLOOKUP(D21,DB!A:G,7,0),"")</f>
        <v/>
      </c>
      <c r="K21" s="98"/>
      <c r="L21" s="92" t="str">
        <f>IFERROR(VLOOKUP(D21,DB!A:I,9,0),"")</f>
        <v/>
      </c>
    </row>
    <row r="22" spans="1:12" ht="15" customHeight="1">
      <c r="A22" s="153"/>
      <c r="B22" s="153" t="str">
        <f>IFERROR(VLOOKUP(D22,DB!A:K,11,0),"")</f>
        <v/>
      </c>
      <c r="C22" s="94"/>
      <c r="D22" s="92"/>
      <c r="E22" s="95"/>
      <c r="F22" s="96"/>
      <c r="G22" s="154">
        <f ca="1">IFERROR(NOW()-F22,"")</f>
        <v>45968.201728587963</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45968.201728587963</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45968.201728587963</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45968.201728587963</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45968.201728587963</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45968.201728587963</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45968.201728587963</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45968.201728587963</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45968.201728587963</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45968.201728587963</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45968.201728587963</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45968.201728587963</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45968.201728587963</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45968.201728587963</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45968.201728587963</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45968.201728587963</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45968.201728587963</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45968.201728587963</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45968.201728587963</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45968.201728587963</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45968.201728587963</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45968.201728587963</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45968.201728587963</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45968.201728587963</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45968.201728587963</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45968.201728587963</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45968.201728587963</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45968.201728587963</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45968.201728587963</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45968.201728587963</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45968.201728587963</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45968.201728587963</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45968.201728587963</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45968.201728587963</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45968.201728587963</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45968.201728587963</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45968.201728587963</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45968.201728587963</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45968.201728587963</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45968.201728587963</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45968.201728587963</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45968.201728587963</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45968.201728587963</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45968.201728587963</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45968.201728587963</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45968.201728587963</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45968.201728587963</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45968.201728587963</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45968.201728587963</v>
      </c>
      <c r="H70" s="96"/>
      <c r="I70" s="153" t="str">
        <f>IFERROR(VLOOKUP(D70,DB!A:F,6,0),"")</f>
        <v/>
      </c>
      <c r="J70" s="153" t="str">
        <f>IFERROR(VLOOKUP(D70,DB!A:G,7,0),"")</f>
        <v/>
      </c>
      <c r="K70" s="98"/>
      <c r="L70" s="92" t="str">
        <f>IFERROR(VLOOKUP(D70,DB!A:I,9,0),"")</f>
        <v/>
      </c>
    </row>
    <row r="71" spans="1:12" ht="15" customHeight="1">
      <c r="A71" s="153"/>
      <c r="B71" s="153" t="str">
        <f>IFERROR(VLOOKUP(D71,DB!A:K,11,0),"")</f>
        <v/>
      </c>
      <c r="C71" s="94"/>
      <c r="D71" s="92"/>
      <c r="E71" s="95"/>
      <c r="F71" s="96"/>
      <c r="G71" s="154">
        <f ca="1">IFERROR(NOW()-F71,"")</f>
        <v>45968.201728587963</v>
      </c>
      <c r="H71" s="96"/>
      <c r="I71" s="153" t="str">
        <f>IFERROR(VLOOKUP(D71,DB!A:F,6,0),"")</f>
        <v/>
      </c>
      <c r="J71" s="153" t="str">
        <f>IFERROR(VLOOKUP(D71,DB!A:G,7,0),"")</f>
        <v/>
      </c>
      <c r="K71" s="98"/>
      <c r="L71" s="92" t="str">
        <f>IFERROR(VLOOKUP(D71,DB!A:I,9,0),"")</f>
        <v/>
      </c>
    </row>
    <row r="72" spans="1:12" ht="15" customHeight="1">
      <c r="A72" s="153"/>
      <c r="B72" s="153" t="str">
        <f>IFERROR(VLOOKUP(D72,DB!A:K,11,0),"")</f>
        <v/>
      </c>
      <c r="C72" s="94"/>
      <c r="D72" s="92"/>
      <c r="E72" s="95"/>
      <c r="F72" s="96"/>
      <c r="G72" s="154">
        <f ca="1">IFERROR(NOW()-F72,"")</f>
        <v>45968.201728587963</v>
      </c>
      <c r="H72" s="96"/>
      <c r="I72" s="153" t="str">
        <f>IFERROR(VLOOKUP(D72,DB!A:F,6,0),"")</f>
        <v/>
      </c>
      <c r="J72" s="153" t="str">
        <f>IFERROR(VLOOKUP(D72,DB!A:G,7,0),"")</f>
        <v/>
      </c>
      <c r="K72" s="98"/>
      <c r="L72" s="92" t="str">
        <f>IFERROR(VLOOKUP(D72,DB!A:I,9,0),"")</f>
        <v/>
      </c>
    </row>
    <row r="73" spans="1:12" ht="15" customHeight="1">
      <c r="A73" s="153"/>
      <c r="B73" s="153" t="str">
        <f>IFERROR(VLOOKUP(D73,DB!A:K,11,0),"")</f>
        <v/>
      </c>
      <c r="C73" s="94"/>
      <c r="D73" s="92"/>
      <c r="E73" s="95"/>
      <c r="F73" s="96"/>
      <c r="G73" s="154">
        <f ca="1">IFERROR(NOW()-F73,"")</f>
        <v>45968.201728587963</v>
      </c>
      <c r="H73" s="96"/>
      <c r="I73" s="153" t="str">
        <f>IFERROR(VLOOKUP(D73,DB!A:F,6,0),"")</f>
        <v/>
      </c>
      <c r="J73" s="153" t="str">
        <f>IFERROR(VLOOKUP(D73,DB!A:G,7,0),"")</f>
        <v/>
      </c>
      <c r="K73" s="98"/>
      <c r="L73" s="92" t="str">
        <f>IFERROR(VLOOKUP(D73,DB!A:I,9,0),"")</f>
        <v/>
      </c>
    </row>
    <row r="74" spans="1:12" ht="15" customHeight="1">
      <c r="A74" s="153"/>
      <c r="B74" s="153" t="str">
        <f>IFERROR(VLOOKUP(D74,DB!A:K,11,0),"")</f>
        <v/>
      </c>
      <c r="C74" s="94"/>
      <c r="D74" s="92"/>
      <c r="E74" s="95"/>
      <c r="F74" s="96"/>
      <c r="G74" s="154">
        <f ca="1">IFERROR(NOW()-F74,"")</f>
        <v>45968.201728587963</v>
      </c>
      <c r="H74" s="96"/>
      <c r="I74" s="153" t="str">
        <f>IFERROR(VLOOKUP(D74,DB!A:F,6,0),"")</f>
        <v/>
      </c>
      <c r="J74" s="153" t="str">
        <f>IFERROR(VLOOKUP(D74,DB!A:G,7,0),"")</f>
        <v/>
      </c>
      <c r="K74" s="98"/>
      <c r="L74" s="92" t="str">
        <f>IFERROR(VLOOKUP(D74,DB!A:I,9,0),"")</f>
        <v/>
      </c>
    </row>
    <row r="75" spans="1:12" ht="15" customHeight="1">
      <c r="A75" s="153"/>
      <c r="B75" s="153" t="str">
        <f>IFERROR(VLOOKUP(D75,DB!A:K,11,0),"")</f>
        <v/>
      </c>
      <c r="C75" s="94"/>
      <c r="D75" s="92"/>
      <c r="E75" s="95"/>
      <c r="F75" s="96"/>
      <c r="G75" s="154">
        <f ca="1">IFERROR(NOW()-F75,"")</f>
        <v>45968.201728587963</v>
      </c>
      <c r="H75" s="96"/>
      <c r="I75" s="153" t="str">
        <f>IFERROR(VLOOKUP(D75,DB!A:F,6,0),"")</f>
        <v/>
      </c>
      <c r="J75" s="153" t="str">
        <f>IFERROR(VLOOKUP(D75,DB!A:G,7,0),"")</f>
        <v/>
      </c>
      <c r="K75" s="98"/>
      <c r="L75" s="92" t="str">
        <f>IFERROR(VLOOKUP(D75,DB!A:I,9,0),"")</f>
        <v/>
      </c>
    </row>
    <row r="76" spans="1:12" ht="15" customHeight="1">
      <c r="A76" s="153"/>
      <c r="B76" s="153" t="str">
        <f>IFERROR(VLOOKUP(D76,DB!A:K,11,0),"")</f>
        <v/>
      </c>
      <c r="C76" s="94"/>
      <c r="D76" s="92"/>
      <c r="E76" s="95"/>
      <c r="F76" s="96"/>
      <c r="G76" s="154">
        <f ca="1">IFERROR(NOW()-F76,"")</f>
        <v>45968.201728587963</v>
      </c>
      <c r="H76" s="96"/>
      <c r="I76" s="153" t="str">
        <f>IFERROR(VLOOKUP(D76,DB!A:F,6,0),"")</f>
        <v/>
      </c>
      <c r="J76" s="153" t="str">
        <f>IFERROR(VLOOKUP(D76,DB!A:G,7,0),"")</f>
        <v/>
      </c>
      <c r="K76" s="98"/>
      <c r="L76" s="92" t="str">
        <f>IFERROR(VLOOKUP(D76,DB!A:I,9,0),"")</f>
        <v/>
      </c>
    </row>
    <row r="77" spans="1:12" ht="15" customHeight="1">
      <c r="A77" s="153"/>
      <c r="B77" s="153" t="str">
        <f>IFERROR(VLOOKUP(D77,DB!A:K,11,0),"")</f>
        <v/>
      </c>
      <c r="C77" s="94"/>
      <c r="D77" s="92"/>
      <c r="E77" s="95"/>
      <c r="F77" s="96"/>
      <c r="G77" s="154">
        <f ca="1">IFERROR(NOW()-F77,"")</f>
        <v>45968.201728587963</v>
      </c>
      <c r="H77" s="96"/>
      <c r="I77" s="153" t="str">
        <f>IFERROR(VLOOKUP(D77,DB!A:F,6,0),"")</f>
        <v/>
      </c>
      <c r="J77" s="153" t="str">
        <f>IFERROR(VLOOKUP(D77,DB!A:G,7,0),"")</f>
        <v/>
      </c>
      <c r="K77" s="98"/>
      <c r="L77" s="92" t="str">
        <f>IFERROR(VLOOKUP(D77,DB!A:I,9,0),"")</f>
        <v/>
      </c>
    </row>
    <row r="78" spans="1:12" ht="15" customHeight="1">
      <c r="A78" s="153"/>
      <c r="B78" s="153" t="str">
        <f>IFERROR(VLOOKUP(D78,DB!A:K,11,0),"")</f>
        <v/>
      </c>
      <c r="C78" s="94"/>
      <c r="D78" s="92"/>
      <c r="E78" s="95"/>
      <c r="F78" s="96"/>
      <c r="G78" s="154">
        <f ca="1">IFERROR(NOW()-F78,"")</f>
        <v>45968.201728587963</v>
      </c>
      <c r="H78" s="96"/>
      <c r="I78" s="153" t="str">
        <f>IFERROR(VLOOKUP(D78,DB!A:F,6,0),"")</f>
        <v/>
      </c>
      <c r="J78" s="153" t="str">
        <f>IFERROR(VLOOKUP(D78,DB!A:G,7,0),"")</f>
        <v/>
      </c>
      <c r="K78" s="98"/>
      <c r="L78" s="92" t="str">
        <f>IFERROR(VLOOKUP(D78,DB!A:I,9,0),"")</f>
        <v/>
      </c>
    </row>
    <row r="79" spans="1:12" ht="15" customHeight="1">
      <c r="A79" s="153"/>
      <c r="B79" s="153" t="str">
        <f>IFERROR(VLOOKUP(D79,DB!A:K,11,0),"")</f>
        <v/>
      </c>
      <c r="C79" s="94"/>
      <c r="D79" s="92"/>
      <c r="E79" s="95"/>
      <c r="F79" s="96"/>
      <c r="G79" s="154">
        <f ca="1">IFERROR(NOW()-F79,"")</f>
        <v>45968.201728587963</v>
      </c>
      <c r="H79" s="96"/>
      <c r="I79" s="153" t="str">
        <f>IFERROR(VLOOKUP(D79,DB!A:F,6,0),"")</f>
        <v/>
      </c>
      <c r="J79" s="153" t="str">
        <f>IFERROR(VLOOKUP(D79,DB!A:G,7,0),"")</f>
        <v/>
      </c>
      <c r="K79" s="98"/>
      <c r="L79" s="92" t="str">
        <f>IFERROR(VLOOKUP(D79,DB!A:I,9,0),"")</f>
        <v/>
      </c>
    </row>
    <row r="80" spans="1:12" ht="15" customHeight="1">
      <c r="A80" s="153"/>
      <c r="B80" s="153" t="str">
        <f>IFERROR(VLOOKUP(D80,DB!A:K,11,0),"")</f>
        <v/>
      </c>
      <c r="C80" s="94"/>
      <c r="D80" s="92"/>
      <c r="E80" s="95"/>
      <c r="F80" s="96"/>
      <c r="G80" s="154">
        <f ca="1">IFERROR(NOW()-F80,"")</f>
        <v>45968.201728587963</v>
      </c>
      <c r="H80" s="96"/>
      <c r="I80" s="153" t="str">
        <f>IFERROR(VLOOKUP(D80,DB!A:F,6,0),"")</f>
        <v/>
      </c>
      <c r="J80" s="153" t="str">
        <f>IFERROR(VLOOKUP(D80,DB!A:G,7,0),"")</f>
        <v/>
      </c>
      <c r="K80" s="98"/>
      <c r="L80" s="92" t="str">
        <f>IFERROR(VLOOKUP(D80,DB!A:I,9,0),"")</f>
        <v/>
      </c>
    </row>
    <row r="81" spans="1:12" ht="15" customHeight="1">
      <c r="A81" s="153"/>
      <c r="B81" s="153" t="str">
        <f>IFERROR(VLOOKUP(D81,DB!A:K,11,0),"")</f>
        <v/>
      </c>
      <c r="C81" s="94"/>
      <c r="D81" s="92"/>
      <c r="E81" s="95"/>
      <c r="F81" s="96"/>
      <c r="G81" s="154">
        <f ca="1">IFERROR(NOW()-F81,"")</f>
        <v>45968.201728587963</v>
      </c>
      <c r="H81" s="96"/>
      <c r="I81" s="153" t="str">
        <f>IFERROR(VLOOKUP(D81,DB!A:F,6,0),"")</f>
        <v/>
      </c>
      <c r="J81" s="153" t="str">
        <f>IFERROR(VLOOKUP(D81,DB!A:G,7,0),"")</f>
        <v/>
      </c>
      <c r="K81" s="98"/>
      <c r="L81" s="92" t="str">
        <f>IFERROR(VLOOKUP(D81,DB!A:I,9,0),"")</f>
        <v/>
      </c>
    </row>
    <row r="82" spans="1:12" ht="15" customHeight="1">
      <c r="A82" s="153"/>
      <c r="B82" s="153" t="str">
        <f>IFERROR(VLOOKUP(D82,DB!A:K,11,0),"")</f>
        <v/>
      </c>
      <c r="C82" s="94"/>
      <c r="D82" s="92"/>
      <c r="E82" s="95"/>
      <c r="F82" s="96"/>
      <c r="G82" s="154">
        <f ca="1">IFERROR(NOW()-F82,"")</f>
        <v>45968.201728587963</v>
      </c>
      <c r="H82" s="96"/>
      <c r="I82" s="153" t="str">
        <f>IFERROR(VLOOKUP(D82,DB!A:F,6,0),"")</f>
        <v/>
      </c>
      <c r="J82" s="153" t="str">
        <f>IFERROR(VLOOKUP(D82,DB!A:G,7,0),"")</f>
        <v/>
      </c>
      <c r="K82" s="98"/>
      <c r="L82" s="92" t="str">
        <f>IFERROR(VLOOKUP(D82,DB!A:I,9,0),"")</f>
        <v/>
      </c>
    </row>
    <row r="83" spans="1:12" ht="15" customHeight="1">
      <c r="A83" s="153"/>
      <c r="B83" s="153" t="str">
        <f>IFERROR(VLOOKUP(D83,DB!A:K,11,0),"")</f>
        <v/>
      </c>
      <c r="C83" s="94"/>
      <c r="D83" s="92"/>
      <c r="E83" s="95"/>
      <c r="F83" s="96"/>
      <c r="G83" s="154">
        <f ca="1">IFERROR(NOW()-F83,"")</f>
        <v>45968.201728587963</v>
      </c>
      <c r="H83" s="96"/>
      <c r="I83" s="153" t="str">
        <f>IFERROR(VLOOKUP(D83,DB!A:F,6,0),"")</f>
        <v/>
      </c>
      <c r="J83" s="153" t="str">
        <f>IFERROR(VLOOKUP(D83,DB!A:G,7,0),"")</f>
        <v/>
      </c>
      <c r="K83" s="98"/>
      <c r="L83" s="92" t="str">
        <f>IFERROR(VLOOKUP(D83,DB!A:I,9,0),"")</f>
        <v/>
      </c>
    </row>
    <row r="84" spans="1:12" ht="15" customHeight="1">
      <c r="A84" s="153"/>
      <c r="B84" s="153" t="str">
        <f>IFERROR(VLOOKUP(D84,DB!A:K,11,0),"")</f>
        <v/>
      </c>
      <c r="C84" s="94"/>
      <c r="D84" s="92"/>
      <c r="E84" s="95"/>
      <c r="F84" s="96"/>
      <c r="G84" s="154">
        <f ca="1">IFERROR(NOW()-F84,"")</f>
        <v>45968.201728587963</v>
      </c>
      <c r="H84" s="96"/>
      <c r="I84" s="153" t="str">
        <f>IFERROR(VLOOKUP(D84,DB!A:F,6,0),"")</f>
        <v/>
      </c>
      <c r="J84" s="153" t="str">
        <f>IFERROR(VLOOKUP(D84,DB!A:G,7,0),"")</f>
        <v/>
      </c>
      <c r="K84" s="98"/>
      <c r="L84" s="92" t="str">
        <f>IFERROR(VLOOKUP(D84,DB!A:I,9,0),"")</f>
        <v/>
      </c>
    </row>
    <row r="85" spans="1:12" ht="15" customHeight="1">
      <c r="A85" s="153"/>
      <c r="B85" s="153" t="str">
        <f>IFERROR(VLOOKUP(D85,DB!A:K,11,0),"")</f>
        <v/>
      </c>
      <c r="C85" s="94"/>
      <c r="D85" s="92"/>
      <c r="E85" s="95"/>
      <c r="F85" s="96"/>
      <c r="G85" s="154">
        <f ca="1">IFERROR(NOW()-F85,"")</f>
        <v>45968.201728587963</v>
      </c>
      <c r="H85" s="96"/>
      <c r="I85" s="153" t="str">
        <f>IFERROR(VLOOKUP(D85,DB!A:F,6,0),"")</f>
        <v/>
      </c>
      <c r="J85" s="153" t="str">
        <f>IFERROR(VLOOKUP(D85,DB!A:G,7,0),"")</f>
        <v/>
      </c>
      <c r="K85" s="98"/>
      <c r="L85" s="92" t="str">
        <f>IFERROR(VLOOKUP(D85,DB!A:I,9,0),"")</f>
        <v/>
      </c>
    </row>
    <row r="86" spans="1:12" ht="15" customHeight="1">
      <c r="A86" s="153"/>
      <c r="B86" s="153" t="str">
        <f>IFERROR(VLOOKUP(D86,DB!A:K,11,0),"")</f>
        <v/>
      </c>
      <c r="C86" s="94"/>
      <c r="D86" s="92"/>
      <c r="E86" s="95"/>
      <c r="F86" s="96"/>
      <c r="G86" s="154">
        <f ca="1">IFERROR(NOW()-F86,"")</f>
        <v>45968.201728587963</v>
      </c>
      <c r="H86" s="96"/>
      <c r="I86" s="153" t="str">
        <f>IFERROR(VLOOKUP(D86,DB!A:F,6,0),"")</f>
        <v/>
      </c>
      <c r="J86" s="153" t="str">
        <f>IFERROR(VLOOKUP(D86,DB!A:G,7,0),"")</f>
        <v/>
      </c>
      <c r="K86" s="98"/>
      <c r="L86" s="92" t="str">
        <f>IFERROR(VLOOKUP(D86,DB!A:I,9,0),"")</f>
        <v/>
      </c>
    </row>
    <row r="87" spans="1:12" ht="15" customHeight="1">
      <c r="A87" s="153"/>
      <c r="B87" s="153" t="str">
        <f>IFERROR(VLOOKUP(D87,DB!A:K,11,0),"")</f>
        <v/>
      </c>
      <c r="C87" s="94"/>
      <c r="D87" s="92"/>
      <c r="E87" s="95"/>
      <c r="F87" s="96"/>
      <c r="G87" s="154">
        <f ca="1">IFERROR(NOW()-F87,"")</f>
        <v>45968.201728587963</v>
      </c>
      <c r="H87" s="96"/>
      <c r="I87" s="153" t="str">
        <f>IFERROR(VLOOKUP(D87,DB!A:F,6,0),"")</f>
        <v/>
      </c>
      <c r="J87" s="153" t="str">
        <f>IFERROR(VLOOKUP(D87,DB!A:G,7,0),"")</f>
        <v/>
      </c>
      <c r="K87" s="98"/>
      <c r="L87" s="92" t="str">
        <f>IFERROR(VLOOKUP(D87,DB!A:I,9,0),"")</f>
        <v/>
      </c>
    </row>
    <row r="88" spans="1:12" ht="15" customHeight="1">
      <c r="A88" s="153"/>
      <c r="B88" s="153" t="str">
        <f>IFERROR(VLOOKUP(D88,DB!A:K,11,0),"")</f>
        <v/>
      </c>
      <c r="C88" s="94"/>
      <c r="D88" s="92"/>
      <c r="E88" s="95"/>
      <c r="F88" s="96"/>
      <c r="G88" s="154">
        <f ca="1">IFERROR(NOW()-F88,"")</f>
        <v>45968.201728587963</v>
      </c>
      <c r="H88" s="96"/>
      <c r="I88" s="153" t="str">
        <f>IFERROR(VLOOKUP(D88,DB!A:F,6,0),"")</f>
        <v/>
      </c>
      <c r="J88" s="153" t="str">
        <f>IFERROR(VLOOKUP(D88,DB!A:G,7,0),"")</f>
        <v/>
      </c>
      <c r="K88" s="98"/>
      <c r="L88" s="92" t="str">
        <f>IFERROR(VLOOKUP(D88,DB!A:I,9,0),"")</f>
        <v/>
      </c>
    </row>
    <row r="89" spans="1:12" ht="15" customHeight="1">
      <c r="A89" s="153"/>
      <c r="B89" s="153" t="str">
        <f>IFERROR(VLOOKUP(D89,DB!A:K,11,0),"")</f>
        <v/>
      </c>
      <c r="C89" s="94"/>
      <c r="D89" s="92"/>
      <c r="E89" s="95"/>
      <c r="F89" s="96"/>
      <c r="G89" s="154">
        <f ca="1">IFERROR(NOW()-F89,"")</f>
        <v>45968.201728587963</v>
      </c>
      <c r="H89" s="96"/>
      <c r="I89" s="153" t="str">
        <f>IFERROR(VLOOKUP(D89,DB!A:F,6,0),"")</f>
        <v/>
      </c>
      <c r="J89" s="153" t="str">
        <f>IFERROR(VLOOKUP(D89,DB!A:G,7,0),"")</f>
        <v/>
      </c>
      <c r="K89" s="98"/>
      <c r="L89" s="92" t="str">
        <f>IFERROR(VLOOKUP(D89,DB!A:I,9,0),"")</f>
        <v/>
      </c>
    </row>
    <row r="90" spans="1:12" ht="15" customHeight="1">
      <c r="A90" s="153"/>
      <c r="B90" s="153" t="str">
        <f>IFERROR(VLOOKUP(D90,DB!A:K,11,0),"")</f>
        <v/>
      </c>
      <c r="C90" s="94"/>
      <c r="D90" s="92"/>
      <c r="E90" s="95"/>
      <c r="F90" s="96"/>
      <c r="G90" s="154">
        <f ca="1">IFERROR(NOW()-F90,"")</f>
        <v>45968.201728587963</v>
      </c>
      <c r="H90" s="96"/>
      <c r="I90" s="153" t="str">
        <f>IFERROR(VLOOKUP(D90,DB!A:F,6,0),"")</f>
        <v/>
      </c>
      <c r="J90" s="153" t="str">
        <f>IFERROR(VLOOKUP(D90,DB!A:G,7,0),"")</f>
        <v/>
      </c>
      <c r="K90" s="98"/>
      <c r="L90" s="92" t="str">
        <f>IFERROR(VLOOKUP(D90,DB!A:I,9,0),"")</f>
        <v/>
      </c>
    </row>
    <row r="91" spans="1:12" ht="15" customHeight="1">
      <c r="A91" s="153"/>
      <c r="B91" s="153" t="str">
        <f>IFERROR(VLOOKUP(D91,DB!A:K,11,0),"")</f>
        <v/>
      </c>
      <c r="C91" s="94"/>
      <c r="D91" s="92"/>
      <c r="E91" s="95"/>
      <c r="F91" s="96"/>
      <c r="G91" s="154">
        <f ca="1">IFERROR(NOW()-F91,"")</f>
        <v>45968.201728587963</v>
      </c>
      <c r="H91" s="96"/>
      <c r="I91" s="153" t="str">
        <f>IFERROR(VLOOKUP(D91,DB!A:F,6,0),"")</f>
        <v/>
      </c>
      <c r="J91" s="153" t="str">
        <f>IFERROR(VLOOKUP(D91,DB!A:G,7,0),"")</f>
        <v/>
      </c>
      <c r="K91" s="98"/>
      <c r="L91" s="92" t="str">
        <f>IFERROR(VLOOKUP(D91,DB!A:I,9,0),"")</f>
        <v/>
      </c>
    </row>
    <row r="92" spans="1:12" ht="15" customHeight="1">
      <c r="A92" s="153"/>
      <c r="B92" s="153" t="str">
        <f>IFERROR(VLOOKUP(D92,DB!A:K,11,0),"")</f>
        <v/>
      </c>
      <c r="C92" s="94"/>
      <c r="D92" s="92"/>
      <c r="E92" s="95"/>
      <c r="F92" s="96"/>
      <c r="G92" s="154">
        <f ca="1">IFERROR(NOW()-F92,"")</f>
        <v>45968.201728587963</v>
      </c>
      <c r="H92" s="96"/>
      <c r="I92" s="153" t="str">
        <f>IFERROR(VLOOKUP(D92,DB!A:F,6,0),"")</f>
        <v/>
      </c>
      <c r="J92" s="153" t="str">
        <f>IFERROR(VLOOKUP(D92,DB!A:G,7,0),"")</f>
        <v/>
      </c>
      <c r="K92" s="98"/>
      <c r="L92" s="92" t="str">
        <f>IFERROR(VLOOKUP(D92,DB!A:I,9,0),"")</f>
        <v/>
      </c>
    </row>
    <row r="93" spans="1:12" ht="15" customHeight="1">
      <c r="A93" s="153"/>
      <c r="B93" s="153" t="str">
        <f>IFERROR(VLOOKUP(D93,DB!A:K,11,0),"")</f>
        <v/>
      </c>
      <c r="C93" s="94"/>
      <c r="D93" s="92"/>
      <c r="E93" s="95"/>
      <c r="F93" s="96"/>
      <c r="G93" s="154">
        <f ca="1">IFERROR(NOW()-F93,"")</f>
        <v>45968.201728587963</v>
      </c>
      <c r="H93" s="96"/>
      <c r="I93" s="153" t="str">
        <f>IFERROR(VLOOKUP(D93,DB!A:F,6,0),"")</f>
        <v/>
      </c>
      <c r="J93" s="153" t="str">
        <f>IFERROR(VLOOKUP(D93,DB!A:G,7,0),"")</f>
        <v/>
      </c>
      <c r="K93" s="98"/>
      <c r="L93" s="92" t="str">
        <f>IFERROR(VLOOKUP(D93,DB!A:I,9,0),"")</f>
        <v/>
      </c>
    </row>
    <row r="94" spans="1:12" ht="15" customHeight="1">
      <c r="A94" s="153"/>
      <c r="B94" s="153" t="str">
        <f>IFERROR(VLOOKUP(D94,DB!A:K,11,0),"")</f>
        <v/>
      </c>
      <c r="C94" s="94"/>
      <c r="D94" s="92"/>
      <c r="E94" s="95"/>
      <c r="F94" s="96"/>
      <c r="G94" s="154">
        <f ca="1">IFERROR(NOW()-F94,"")</f>
        <v>45968.201728587963</v>
      </c>
      <c r="H94" s="96"/>
      <c r="I94" s="153" t="str">
        <f>IFERROR(VLOOKUP(D94,DB!A:F,6,0),"")</f>
        <v/>
      </c>
      <c r="J94" s="153" t="str">
        <f>IFERROR(VLOOKUP(D94,DB!A:G,7,0),"")</f>
        <v/>
      </c>
      <c r="K94" s="98"/>
      <c r="L94" s="92" t="str">
        <f>IFERROR(VLOOKUP(D94,DB!A:I,9,0),"")</f>
        <v/>
      </c>
    </row>
    <row r="95" spans="1:12" ht="15" customHeight="1">
      <c r="A95" s="153"/>
      <c r="B95" s="153" t="str">
        <f>IFERROR(VLOOKUP(D95,DB!A:K,11,0),"")</f>
        <v/>
      </c>
      <c r="C95" s="94"/>
      <c r="D95" s="92"/>
      <c r="E95" s="95"/>
      <c r="F95" s="96"/>
      <c r="G95" s="154">
        <f ca="1">IFERROR(NOW()-F95,"")</f>
        <v>45968.201728587963</v>
      </c>
      <c r="H95" s="96"/>
      <c r="I95" s="153" t="str">
        <f>IFERROR(VLOOKUP(D95,DB!A:F,6,0),"")</f>
        <v/>
      </c>
      <c r="J95" s="153" t="str">
        <f>IFERROR(VLOOKUP(D95,DB!A:G,7,0),"")</f>
        <v/>
      </c>
      <c r="K95" s="98"/>
      <c r="L95" s="92" t="str">
        <f>IFERROR(VLOOKUP(D95,DB!A:I,9,0),"")</f>
        <v/>
      </c>
    </row>
    <row r="96" spans="1:12" ht="15" customHeight="1">
      <c r="A96" s="153"/>
      <c r="B96" s="153" t="str">
        <f>IFERROR(VLOOKUP(D96,DB!A:K,11,0),"")</f>
        <v/>
      </c>
      <c r="C96" s="94"/>
      <c r="D96" s="92"/>
      <c r="E96" s="95"/>
      <c r="F96" s="96"/>
      <c r="G96" s="154">
        <f ca="1">IFERROR(NOW()-F96,"")</f>
        <v>45968.201728587963</v>
      </c>
      <c r="H96" s="96"/>
      <c r="I96" s="153" t="str">
        <f>IFERROR(VLOOKUP(D96,DB!A:F,6,0),"")</f>
        <v/>
      </c>
      <c r="J96" s="153" t="str">
        <f>IFERROR(VLOOKUP(D96,DB!A:G,7,0),"")</f>
        <v/>
      </c>
      <c r="K96" s="98"/>
      <c r="L96" s="92" t="str">
        <f>IFERROR(VLOOKUP(D96,DB!A:I,9,0),"")</f>
        <v/>
      </c>
    </row>
    <row r="97" spans="1:12" ht="15" customHeight="1">
      <c r="A97" s="153"/>
      <c r="B97" s="153" t="str">
        <f>IFERROR(VLOOKUP(D97,DB!A:K,11,0),"")</f>
        <v/>
      </c>
      <c r="C97" s="94"/>
      <c r="D97" s="92"/>
      <c r="E97" s="95"/>
      <c r="F97" s="96"/>
      <c r="G97" s="154">
        <f ca="1">IFERROR(NOW()-F97,"")</f>
        <v>45968.201728587963</v>
      </c>
      <c r="H97" s="96"/>
      <c r="I97" s="153" t="str">
        <f>IFERROR(VLOOKUP(D97,DB!A:F,6,0),"")</f>
        <v/>
      </c>
      <c r="J97" s="153" t="str">
        <f>IFERROR(VLOOKUP(D97,DB!A:G,7,0),"")</f>
        <v/>
      </c>
      <c r="K97" s="98"/>
      <c r="L97" s="92" t="str">
        <f>IFERROR(VLOOKUP(D97,DB!A:I,9,0),"")</f>
        <v/>
      </c>
    </row>
    <row r="98" spans="1:12" ht="15" customHeight="1">
      <c r="A98" s="153"/>
      <c r="B98" s="153" t="str">
        <f>IFERROR(VLOOKUP(D98,DB!A:K,11,0),"")</f>
        <v/>
      </c>
      <c r="C98" s="94"/>
      <c r="D98" s="92"/>
      <c r="E98" s="95"/>
      <c r="F98" s="96"/>
      <c r="G98" s="154">
        <f ca="1">IFERROR(NOW()-F98,"")</f>
        <v>45968.201728587963</v>
      </c>
      <c r="H98" s="96"/>
      <c r="I98" s="153" t="str">
        <f>IFERROR(VLOOKUP(D98,DB!A:F,6,0),"")</f>
        <v/>
      </c>
      <c r="J98" s="153" t="str">
        <f>IFERROR(VLOOKUP(D98,DB!A:G,7,0),"")</f>
        <v/>
      </c>
      <c r="K98" s="98"/>
      <c r="L98" s="92" t="str">
        <f>IFERROR(VLOOKUP(D98,DB!A:I,9,0),"")</f>
        <v/>
      </c>
    </row>
    <row r="99" spans="1:12" ht="15" customHeight="1">
      <c r="A99" s="153"/>
      <c r="B99" s="153" t="str">
        <f>IFERROR(VLOOKUP(D99,DB!A:K,11,0),"")</f>
        <v/>
      </c>
      <c r="C99" s="94"/>
      <c r="D99" s="92"/>
      <c r="E99" s="95"/>
      <c r="F99" s="96"/>
      <c r="G99" s="154">
        <f ca="1">IFERROR(NOW()-F99,"")</f>
        <v>45968.201728587963</v>
      </c>
      <c r="H99" s="96"/>
      <c r="I99" s="153" t="str">
        <f>IFERROR(VLOOKUP(D99,DB!A:F,6,0),"")</f>
        <v/>
      </c>
      <c r="J99" s="153" t="str">
        <f>IFERROR(VLOOKUP(D99,DB!A:G,7,0),"")</f>
        <v/>
      </c>
      <c r="K99" s="98"/>
      <c r="L99" s="92" t="str">
        <f>IFERROR(VLOOKUP(D99,DB!A:I,9,0),"")</f>
        <v/>
      </c>
    </row>
    <row r="100" spans="1:12" ht="15" customHeight="1">
      <c r="A100" s="153"/>
      <c r="B100" s="153" t="str">
        <f>IFERROR(VLOOKUP(D100,DB!A:K,11,0),"")</f>
        <v/>
      </c>
      <c r="C100" s="94"/>
      <c r="D100" s="92"/>
      <c r="E100" s="95"/>
      <c r="F100" s="96"/>
      <c r="G100" s="154">
        <f ca="1">IFERROR(NOW()-F100,"")</f>
        <v>45968.201728587963</v>
      </c>
      <c r="H100" s="96"/>
      <c r="I100" s="153" t="str">
        <f>IFERROR(VLOOKUP(D100,DB!A:F,6,0),"")</f>
        <v/>
      </c>
      <c r="J100" s="153" t="str">
        <f>IFERROR(VLOOKUP(D100,DB!A:G,7,0),"")</f>
        <v/>
      </c>
      <c r="K100" s="98"/>
      <c r="L100" s="92" t="str">
        <f>IFERROR(VLOOKUP(D100,DB!A:I,9,0),"")</f>
        <v/>
      </c>
    </row>
    <row r="101" spans="1:12" ht="15" customHeight="1">
      <c r="A101" s="153"/>
      <c r="B101" s="153" t="str">
        <f>IFERROR(VLOOKUP(D101,DB!A:K,11,0),"")</f>
        <v/>
      </c>
      <c r="C101" s="94"/>
      <c r="D101" s="92"/>
      <c r="E101" s="95"/>
      <c r="F101" s="96"/>
      <c r="G101" s="154">
        <f ca="1">IFERROR(NOW()-F101,"")</f>
        <v>45968.201728587963</v>
      </c>
      <c r="H101" s="96"/>
      <c r="I101" s="153" t="str">
        <f>IFERROR(VLOOKUP(D101,DB!A:F,6,0),"")</f>
        <v/>
      </c>
      <c r="J101" s="153" t="str">
        <f>IFERROR(VLOOKUP(D101,DB!A:G,7,0),"")</f>
        <v/>
      </c>
      <c r="K101" s="98"/>
      <c r="L101" s="92" t="str">
        <f>IFERROR(VLOOKUP(D101,DB!A:I,9,0),"")</f>
        <v/>
      </c>
    </row>
    <row r="102" spans="1:12" ht="15" customHeight="1">
      <c r="A102" s="153"/>
      <c r="B102" s="153" t="str">
        <f>IFERROR(VLOOKUP(D102,DB!A:K,11,0),"")</f>
        <v/>
      </c>
      <c r="C102" s="94"/>
      <c r="D102" s="92"/>
      <c r="E102" s="95"/>
      <c r="F102" s="96"/>
      <c r="G102" s="154">
        <f ca="1">IFERROR(NOW()-F102,"")</f>
        <v>45968.201728587963</v>
      </c>
      <c r="H102" s="96"/>
      <c r="I102" s="153" t="str">
        <f>IFERROR(VLOOKUP(D102,DB!A:F,6,0),"")</f>
        <v/>
      </c>
      <c r="J102" s="153" t="str">
        <f>IFERROR(VLOOKUP(D102,DB!A:G,7,0),"")</f>
        <v/>
      </c>
      <c r="K102" s="98"/>
      <c r="L102" s="92" t="str">
        <f>IFERROR(VLOOKUP(D102,DB!A:I,9,0),"")</f>
        <v/>
      </c>
    </row>
    <row r="103" spans="1:12" ht="15" customHeight="1">
      <c r="A103" s="153"/>
      <c r="B103" s="153" t="str">
        <f>IFERROR(VLOOKUP(D103,DB!A:K,11,0),"")</f>
        <v/>
      </c>
      <c r="C103" s="94"/>
      <c r="D103" s="92"/>
      <c r="E103" s="95"/>
      <c r="F103" s="96"/>
      <c r="G103" s="154">
        <f ca="1">IFERROR(NOW()-F103,"")</f>
        <v>45968.201728587963</v>
      </c>
      <c r="H103" s="96"/>
      <c r="I103" s="153" t="str">
        <f>IFERROR(VLOOKUP(D103,DB!A:F,6,0),"")</f>
        <v/>
      </c>
      <c r="J103" s="153" t="str">
        <f>IFERROR(VLOOKUP(D103,DB!A:G,7,0),"")</f>
        <v/>
      </c>
      <c r="K103" s="98"/>
      <c r="L103" s="92" t="str">
        <f>IFERROR(VLOOKUP(D103,DB!A:I,9,0),"")</f>
        <v/>
      </c>
    </row>
    <row r="104" spans="1:12" ht="15" customHeight="1">
      <c r="A104" s="153"/>
      <c r="B104" s="153" t="str">
        <f>IFERROR(VLOOKUP(D104,DB!A:K,11,0),"")</f>
        <v/>
      </c>
      <c r="C104" s="94"/>
      <c r="D104" s="92"/>
      <c r="E104" s="95"/>
      <c r="F104" s="96"/>
      <c r="G104" s="154">
        <f ca="1">IFERROR(NOW()-F104,"")</f>
        <v>45968.201728587963</v>
      </c>
      <c r="H104" s="96"/>
      <c r="I104" s="153" t="str">
        <f>IFERROR(VLOOKUP(D104,DB!A:F,6,0),"")</f>
        <v/>
      </c>
      <c r="J104" s="153" t="str">
        <f>IFERROR(VLOOKUP(D104,DB!A:G,7,0),"")</f>
        <v/>
      </c>
      <c r="K104" s="98"/>
      <c r="L104" s="92" t="str">
        <f>IFERROR(VLOOKUP(D104,DB!A:I,9,0),"")</f>
        <v/>
      </c>
    </row>
    <row r="105" spans="1:12" ht="15" customHeight="1">
      <c r="A105" s="153"/>
      <c r="B105" s="153" t="str">
        <f>IFERROR(VLOOKUP(D105,DB!A:K,11,0),"")</f>
        <v/>
      </c>
      <c r="C105" s="94"/>
      <c r="D105" s="92"/>
      <c r="E105" s="95"/>
      <c r="F105" s="96"/>
      <c r="G105" s="154">
        <f ca="1">IFERROR(NOW()-F105,"")</f>
        <v>45968.201728587963</v>
      </c>
      <c r="H105" s="96"/>
      <c r="I105" s="153" t="str">
        <f>IFERROR(VLOOKUP(D105,DB!A:F,6,0),"")</f>
        <v/>
      </c>
      <c r="J105" s="153" t="str">
        <f>IFERROR(VLOOKUP(D105,DB!A:G,7,0),"")</f>
        <v/>
      </c>
      <c r="K105" s="98"/>
      <c r="L105" s="92" t="str">
        <f>IFERROR(VLOOKUP(D105,DB!A:I,9,0),"")</f>
        <v/>
      </c>
    </row>
    <row r="106" spans="1:12" ht="15" customHeight="1">
      <c r="A106" s="153"/>
      <c r="B106" s="153" t="str">
        <f>IFERROR(VLOOKUP(D106,DB!A:K,11,0),"")</f>
        <v/>
      </c>
      <c r="C106" s="94"/>
      <c r="D106" s="92"/>
      <c r="E106" s="95"/>
      <c r="F106" s="96"/>
      <c r="G106" s="154">
        <f ca="1">IFERROR(NOW()-F106,"")</f>
        <v>45968.201728587963</v>
      </c>
      <c r="H106" s="96"/>
      <c r="I106" s="153" t="str">
        <f>IFERROR(VLOOKUP(D106,DB!A:F,6,0),"")</f>
        <v/>
      </c>
      <c r="J106" s="153" t="str">
        <f>IFERROR(VLOOKUP(D106,DB!A:G,7,0),"")</f>
        <v/>
      </c>
      <c r="K106" s="98"/>
      <c r="L106" s="92" t="str">
        <f>IFERROR(VLOOKUP(D106,DB!A:I,9,0),"")</f>
        <v/>
      </c>
    </row>
    <row r="107" spans="1:12" ht="15" customHeight="1">
      <c r="A107" s="153"/>
      <c r="B107" s="153" t="str">
        <f>IFERROR(VLOOKUP(D107,DB!A:K,11,0),"")</f>
        <v/>
      </c>
      <c r="C107" s="94"/>
      <c r="D107" s="92"/>
      <c r="E107" s="95"/>
      <c r="F107" s="96"/>
      <c r="G107" s="154">
        <f ca="1">IFERROR(NOW()-F107,"")</f>
        <v>45968.201728587963</v>
      </c>
      <c r="H107" s="96"/>
      <c r="I107" s="153" t="str">
        <f>IFERROR(VLOOKUP(D107,DB!A:F,6,0),"")</f>
        <v/>
      </c>
      <c r="J107" s="153" t="str">
        <f>IFERROR(VLOOKUP(D107,DB!A:G,7,0),"")</f>
        <v/>
      </c>
      <c r="K107" s="98"/>
      <c r="L107" s="92" t="str">
        <f>IFERROR(VLOOKUP(D107,DB!A:I,9,0),"")</f>
        <v/>
      </c>
    </row>
    <row r="108" spans="1:12" ht="15" customHeight="1">
      <c r="A108" s="153"/>
      <c r="B108" s="153" t="str">
        <f>IFERROR(VLOOKUP(D108,DB!A:K,11,0),"")</f>
        <v/>
      </c>
      <c r="C108" s="94"/>
      <c r="D108" s="92"/>
      <c r="E108" s="95"/>
      <c r="F108" s="96"/>
      <c r="G108" s="154">
        <f ca="1">IFERROR(NOW()-F108,"")</f>
        <v>45968.201728587963</v>
      </c>
      <c r="H108" s="96"/>
      <c r="I108" s="153" t="str">
        <f>IFERROR(VLOOKUP(D108,DB!A:F,6,0),"")</f>
        <v/>
      </c>
      <c r="J108" s="153" t="str">
        <f>IFERROR(VLOOKUP(D108,DB!A:G,7,0),"")</f>
        <v/>
      </c>
      <c r="K108" s="98"/>
      <c r="L108" s="92" t="str">
        <f>IFERROR(VLOOKUP(D108,DB!A:I,9,0),"")</f>
        <v/>
      </c>
    </row>
    <row r="109" spans="1:12" ht="15" customHeight="1">
      <c r="A109" s="153"/>
      <c r="B109" s="153" t="str">
        <f>IFERROR(VLOOKUP(D109,DB!A:K,11,0),"")</f>
        <v/>
      </c>
      <c r="C109" s="94"/>
      <c r="D109" s="92"/>
      <c r="E109" s="95"/>
      <c r="F109" s="96"/>
      <c r="G109" s="154">
        <f ca="1">IFERROR(NOW()-F109,"")</f>
        <v>45968.201728587963</v>
      </c>
      <c r="H109" s="96"/>
      <c r="I109" s="153" t="str">
        <f>IFERROR(VLOOKUP(D109,DB!A:F,6,0),"")</f>
        <v/>
      </c>
      <c r="J109" s="153" t="str">
        <f>IFERROR(VLOOKUP(D109,DB!A:G,7,0),"")</f>
        <v/>
      </c>
      <c r="K109" s="98"/>
      <c r="L109" s="92" t="str">
        <f>IFERROR(VLOOKUP(D109,DB!A:I,9,0),"")</f>
        <v/>
      </c>
    </row>
    <row r="110" spans="1:12" ht="15" customHeight="1">
      <c r="A110" s="153"/>
      <c r="B110" s="153" t="str">
        <f>IFERROR(VLOOKUP(D110,DB!A:K,11,0),"")</f>
        <v/>
      </c>
      <c r="C110" s="94"/>
      <c r="D110" s="92"/>
      <c r="E110" s="95"/>
      <c r="F110" s="96"/>
      <c r="G110" s="154">
        <f ca="1">IFERROR(NOW()-F110,"")</f>
        <v>45968.201728587963</v>
      </c>
      <c r="H110" s="96"/>
      <c r="I110" s="153" t="str">
        <f>IFERROR(VLOOKUP(D110,DB!A:F,6,0),"")</f>
        <v/>
      </c>
      <c r="J110" s="153" t="str">
        <f>IFERROR(VLOOKUP(D110,DB!A:G,7,0),"")</f>
        <v/>
      </c>
      <c r="K110" s="98"/>
      <c r="L110" s="92" t="str">
        <f>IFERROR(VLOOKUP(D110,DB!A:I,9,0),"")</f>
        <v/>
      </c>
    </row>
    <row r="111" spans="1:12" ht="15" customHeight="1">
      <c r="A111" s="153"/>
      <c r="B111" s="153" t="str">
        <f>IFERROR(VLOOKUP(D111,DB!A:K,11,0),"")</f>
        <v/>
      </c>
      <c r="C111" s="94"/>
      <c r="D111" s="92"/>
      <c r="E111" s="95"/>
      <c r="F111" s="96"/>
      <c r="G111" s="154">
        <f ca="1">IFERROR(NOW()-F111,"")</f>
        <v>45968.201728587963</v>
      </c>
      <c r="H111" s="96"/>
      <c r="I111" s="153" t="str">
        <f>IFERROR(VLOOKUP(D111,DB!A:F,6,0),"")</f>
        <v/>
      </c>
      <c r="J111" s="153" t="str">
        <f>IFERROR(VLOOKUP(D111,DB!A:G,7,0),"")</f>
        <v/>
      </c>
      <c r="K111" s="98"/>
      <c r="L111" s="92" t="str">
        <f>IFERROR(VLOOKUP(D111,DB!A:I,9,0),"")</f>
        <v/>
      </c>
    </row>
    <row r="112" spans="1:12" ht="15" customHeight="1">
      <c r="A112" s="153"/>
      <c r="B112" s="153" t="str">
        <f>IFERROR(VLOOKUP(D112,DB!A:K,11,0),"")</f>
        <v/>
      </c>
      <c r="C112" s="94"/>
      <c r="D112" s="92"/>
      <c r="E112" s="95"/>
      <c r="F112" s="96"/>
      <c r="G112" s="154">
        <f ca="1">IFERROR(NOW()-F112,"")</f>
        <v>45968.201728587963</v>
      </c>
      <c r="H112" s="96"/>
      <c r="I112" s="153" t="str">
        <f>IFERROR(VLOOKUP(D112,DB!A:F,6,0),"")</f>
        <v/>
      </c>
      <c r="J112" s="153" t="str">
        <f>IFERROR(VLOOKUP(D112,DB!A:G,7,0),"")</f>
        <v/>
      </c>
      <c r="K112" s="98"/>
      <c r="L112" s="92" t="str">
        <f>IFERROR(VLOOKUP(D112,DB!A:I,9,0),"")</f>
        <v/>
      </c>
    </row>
    <row r="113" spans="1:12" ht="15" customHeight="1">
      <c r="A113" s="153"/>
      <c r="B113" s="153" t="str">
        <f>IFERROR(VLOOKUP(D113,DB!A:K,11,0),"")</f>
        <v/>
      </c>
      <c r="C113" s="94"/>
      <c r="D113" s="92"/>
      <c r="E113" s="95"/>
      <c r="F113" s="96"/>
      <c r="G113" s="154">
        <f ca="1">IFERROR(NOW()-F113,"")</f>
        <v>45968.201728587963</v>
      </c>
      <c r="H113" s="96"/>
      <c r="I113" s="153" t="str">
        <f>IFERROR(VLOOKUP(D113,DB!A:F,6,0),"")</f>
        <v/>
      </c>
      <c r="J113" s="153" t="str">
        <f>IFERROR(VLOOKUP(D113,DB!A:G,7,0),"")</f>
        <v/>
      </c>
      <c r="K113" s="98"/>
      <c r="L113" s="92" t="str">
        <f>IFERROR(VLOOKUP(D113,DB!A:I,9,0),"")</f>
        <v/>
      </c>
    </row>
    <row r="114" spans="1:12" ht="15" customHeight="1">
      <c r="A114" s="153"/>
      <c r="B114" s="153" t="str">
        <f>IFERROR(VLOOKUP(D114,DB!A:K,11,0),"")</f>
        <v/>
      </c>
      <c r="C114" s="94"/>
      <c r="D114" s="92"/>
      <c r="E114" s="95"/>
      <c r="F114" s="96"/>
      <c r="G114" s="154">
        <f ca="1">IFERROR(NOW()-F114,"")</f>
        <v>45968.201728587963</v>
      </c>
      <c r="H114" s="96"/>
      <c r="I114" s="153" t="str">
        <f>IFERROR(VLOOKUP(D114,DB!A:F,6,0),"")</f>
        <v/>
      </c>
      <c r="J114" s="153" t="str">
        <f>IFERROR(VLOOKUP(D114,DB!A:G,7,0),"")</f>
        <v/>
      </c>
      <c r="K114" s="98"/>
      <c r="L114" s="92" t="str">
        <f>IFERROR(VLOOKUP(D114,DB!A:I,9,0),"")</f>
        <v/>
      </c>
    </row>
    <row r="115" spans="1:12" ht="15" customHeight="1">
      <c r="A115" s="153"/>
      <c r="B115" s="153" t="str">
        <f>IFERROR(VLOOKUP(D115,DB!A:K,11,0),"")</f>
        <v/>
      </c>
      <c r="C115" s="94"/>
      <c r="D115" s="92"/>
      <c r="E115" s="95"/>
      <c r="F115" s="96"/>
      <c r="G115" s="154">
        <f ca="1">IFERROR(NOW()-F115,"")</f>
        <v>45968.201728587963</v>
      </c>
      <c r="H115" s="96"/>
      <c r="I115" s="153" t="str">
        <f>IFERROR(VLOOKUP(D115,DB!A:F,6,0),"")</f>
        <v/>
      </c>
      <c r="J115" s="153" t="str">
        <f>IFERROR(VLOOKUP(D115,DB!A:G,7,0),"")</f>
        <v/>
      </c>
      <c r="K115" s="98"/>
      <c r="L115" s="92" t="str">
        <f>IFERROR(VLOOKUP(D115,DB!A:I,9,0),"")</f>
        <v/>
      </c>
    </row>
    <row r="116" spans="1:12" ht="15" customHeight="1">
      <c r="A116" s="153"/>
      <c r="B116" s="153" t="str">
        <f>IFERROR(VLOOKUP(D116,DB!A:K,11,0),"")</f>
        <v/>
      </c>
      <c r="C116" s="94"/>
      <c r="D116" s="92"/>
      <c r="E116" s="95"/>
      <c r="F116" s="96"/>
      <c r="G116" s="154">
        <f ca="1">IFERROR(NOW()-F116,"")</f>
        <v>45968.201728587963</v>
      </c>
      <c r="H116" s="96"/>
      <c r="I116" s="153" t="str">
        <f>IFERROR(VLOOKUP(D116,DB!A:F,6,0),"")</f>
        <v/>
      </c>
      <c r="J116" s="153" t="str">
        <f>IFERROR(VLOOKUP(D116,DB!A:G,7,0),"")</f>
        <v/>
      </c>
      <c r="K116" s="98"/>
      <c r="L116" s="92" t="str">
        <f>IFERROR(VLOOKUP(D116,DB!A:I,9,0),"")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8"/>
  <sheetViews>
    <sheetView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76.36966840277455</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39100</v>
      </c>
      <c r="F3" s="38">
        <v>45926.188877314817</v>
      </c>
      <c r="G3" s="123">
        <f t="shared" ref="G3" ca="1" si="0">IFERROR(NOW()-F3,"")</f>
        <v>42.012851273146225</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39100</v>
      </c>
      <c r="F4" s="132">
        <v>45948.661111111112</v>
      </c>
      <c r="G4" s="133">
        <f ca="1">IFERROR(NOW()-F4,"")</f>
        <v>19.540617476850457</v>
      </c>
      <c r="H4" s="132">
        <v>45948.661111111112</v>
      </c>
      <c r="I4" s="131" t="str">
        <f>IFERROR(VLOOKUP(D4,DB!A:F,6,0),"")</f>
        <v>SCECO</v>
      </c>
      <c r="J4" s="131" t="str">
        <f>IFERROR(VLOOKUP(D4,DB!A:G,7,0),"")</f>
        <v>Dead</v>
      </c>
      <c r="K4" s="131" t="s">
        <v>39116</v>
      </c>
      <c r="L4" s="131" t="str">
        <f>IFERROR(VLOOKUP(D4,DB!A:I,9,0),"")</f>
        <v>Latis</v>
      </c>
    </row>
    <row r="5" spans="1:13" ht="30.75">
      <c r="A5" s="131" t="s">
        <v>39117</v>
      </c>
      <c r="B5" s="131" t="str">
        <f>IFERROR(VLOOKUP(D5,DB!A:K,11,0),"")</f>
        <v>R5</v>
      </c>
      <c r="C5" s="131">
        <v>1</v>
      </c>
      <c r="D5" s="131" t="s">
        <v>32330</v>
      </c>
      <c r="E5" s="131" t="s">
        <v>39118</v>
      </c>
      <c r="F5" s="132">
        <v>45967.840555555558</v>
      </c>
      <c r="G5" s="133">
        <f ca="1">IFERROR(NOW()-F5,"")</f>
        <v>0.36117303240462206</v>
      </c>
      <c r="H5" s="132">
        <v>45967.805902777778</v>
      </c>
      <c r="I5" s="131" t="str">
        <f>IFERROR(VLOOKUP(D5,DB!A:F,6,0),"")</f>
        <v>SCECO</v>
      </c>
      <c r="J5" s="131" t="str">
        <f>IFERROR(VLOOKUP(D5,DB!A:G,7,0),"")</f>
        <v>Dead</v>
      </c>
      <c r="K5" s="131" t="s">
        <v>39119</v>
      </c>
      <c r="L5" s="131" t="str">
        <f>IFERROR(VLOOKUP(D5,DB!A:I,9,0),"")</f>
        <v>Latis</v>
      </c>
    </row>
    <row r="6" spans="1:13" ht="15">
      <c r="A6" s="131" t="s">
        <v>39120</v>
      </c>
      <c r="B6" s="131" t="str">
        <f>IFERROR(VLOOKUP(D6,DB!A:K,11,0),"")</f>
        <v>R5</v>
      </c>
      <c r="C6" s="131">
        <v>1</v>
      </c>
      <c r="D6" s="131" t="s">
        <v>34734</v>
      </c>
      <c r="E6" s="131" t="s">
        <v>39118</v>
      </c>
      <c r="F6" s="132">
        <v>45968.17765046296</v>
      </c>
      <c r="G6" s="133">
        <f ca="1">IFERROR(NOW()-F6,"")</f>
        <v>2.4078125003143214E-2</v>
      </c>
      <c r="H6" s="132">
        <v>45968.172002314815</v>
      </c>
      <c r="I6" s="131" t="str">
        <f>IFERROR(VLOOKUP(D6,DB!A:F,6,0),"")</f>
        <v>SCECO</v>
      </c>
      <c r="J6" s="131" t="str">
        <f>IFERROR(VLOOKUP(D6,DB!A:G,7,0),"")</f>
        <v>Vandalized</v>
      </c>
      <c r="K6" s="131" t="s">
        <v>39121</v>
      </c>
      <c r="L6" s="131" t="str">
        <f>IFERROR(VLOOKUP(D6,DB!A:I,9,0),"")</f>
        <v>Latis</v>
      </c>
    </row>
    <row r="7" spans="1:13" ht="15">
      <c r="A7" s="131" t="s">
        <v>39122</v>
      </c>
      <c r="B7" s="131" t="str">
        <f>IFERROR(VLOOKUP(D7,DB!A:K,11,0),"")</f>
        <v>R5</v>
      </c>
      <c r="C7" s="131">
        <v>1</v>
      </c>
      <c r="D7" s="131" t="s">
        <v>38385</v>
      </c>
      <c r="E7" s="131" t="s">
        <v>39118</v>
      </c>
      <c r="F7" s="132">
        <v>45968.181134259263</v>
      </c>
      <c r="G7" s="133">
        <f ca="1">IFERROR(NOW()-F7,"")</f>
        <v>2.059432870009914E-2</v>
      </c>
      <c r="H7" s="132">
        <v>45968.175092592595</v>
      </c>
      <c r="I7" s="131" t="str">
        <f>IFERROR(VLOOKUP(D7,DB!A:F,6,0),"")</f>
        <v>SCECO</v>
      </c>
      <c r="J7" s="131" t="str">
        <f>IFERROR(VLOOKUP(D7,DB!A:G,7,0),"")</f>
        <v>Haj Removal</v>
      </c>
      <c r="K7" s="131" t="s">
        <v>39123</v>
      </c>
      <c r="L7" s="131" t="str">
        <f>IFERROR(VLOOKUP(D7,DB!A:I,9,0),"")</f>
        <v>Latis</v>
      </c>
    </row>
    <row r="8" spans="1:13" ht="15">
      <c r="A8" s="131" t="s">
        <v>39124</v>
      </c>
      <c r="B8" s="131" t="str">
        <f>IFERROR(VLOOKUP(D8,DB!A:K,11,0),"")</f>
        <v>R5</v>
      </c>
      <c r="C8" s="131">
        <v>1</v>
      </c>
      <c r="D8" s="131" t="s">
        <v>35423</v>
      </c>
      <c r="E8" s="131" t="s">
        <v>39100</v>
      </c>
      <c r="F8" s="132">
        <v>45968.19153935185</v>
      </c>
      <c r="G8" s="133">
        <f ca="1">IFERROR(NOW()-F8,"")</f>
        <v>1.0189236112637445E-2</v>
      </c>
      <c r="H8" s="132">
        <v>45968.185601851852</v>
      </c>
      <c r="I8" s="131" t="str">
        <f>IFERROR(VLOOKUP(D8,DB!A:F,6,0),"")</f>
        <v>Generator-SG</v>
      </c>
      <c r="J8" s="131" t="str">
        <f>IFERROR(VLOOKUP(D8,DB!A:G,7,0),"")</f>
        <v>Good</v>
      </c>
      <c r="K8" s="131" t="s">
        <v>39125</v>
      </c>
      <c r="L8" s="131" t="str">
        <f>IFERROR(VLOOKUP(D8,DB!A:I,9,0),"")</f>
        <v>Latis</v>
      </c>
    </row>
    <row r="9" spans="1:13" ht="15">
      <c r="A9" s="131"/>
      <c r="B9" s="131" t="str">
        <f>IFERROR(VLOOKUP(D9,DB!A:K,11,0),"")</f>
        <v/>
      </c>
      <c r="C9" s="131"/>
      <c r="D9" s="131"/>
      <c r="E9" s="131"/>
      <c r="F9" s="132"/>
      <c r="G9" s="133">
        <f ca="1">IFERROR(NOW()-F9,"")</f>
        <v>45968.201728587963</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45968.201728587963</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45968.201728587963</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45968.201728587963</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45968.201728587963</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45968.201728587963</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45968.201728587963</v>
      </c>
      <c r="H15" s="132"/>
      <c r="I15" s="131" t="str">
        <f>IFERROR(VLOOKUP(D15,DB!A:F,6,0),"")</f>
        <v/>
      </c>
      <c r="J15" s="131" t="str">
        <f>IFERROR(VLOOKUP(D15,DB!A:G,7,0),"")</f>
        <v/>
      </c>
      <c r="K15" s="131"/>
      <c r="L15" s="131" t="str">
        <f>IFERROR(VLOOKUP(D15,DB!A:I,9,0),"")</f>
        <v/>
      </c>
    </row>
    <row r="16" spans="1:13" ht="15">
      <c r="A16" s="137"/>
      <c r="B16" s="137" t="str">
        <f>IFERROR(VLOOKUP(D16,DB!A:K,11,0),"")</f>
        <v/>
      </c>
      <c r="C16" s="137"/>
      <c r="D16" s="137"/>
      <c r="E16" s="137"/>
      <c r="F16" s="138"/>
      <c r="G16" s="139">
        <f ca="1">IFERROR(NOW()-F16,"")</f>
        <v>45968.201728587963</v>
      </c>
      <c r="H16" s="138"/>
      <c r="I16" s="137" t="str">
        <f>IFERROR(VLOOKUP(D16,DB!A:F,6,0),"")</f>
        <v/>
      </c>
      <c r="J16" s="137" t="str">
        <f>IFERROR(VLOOKUP(D16,DB!A:G,7,0),"")</f>
        <v/>
      </c>
      <c r="K16" s="137"/>
      <c r="L16" s="137" t="str">
        <f>IFERROR(VLOOKUP(D16,DB!A:I,9,0),"")</f>
        <v/>
      </c>
    </row>
    <row r="17" spans="1:12" ht="15">
      <c r="A17" s="137"/>
      <c r="B17" s="137" t="str">
        <f>IFERROR(VLOOKUP(D17,DB!A:K,11,0),"")</f>
        <v/>
      </c>
      <c r="C17" s="137"/>
      <c r="D17" s="137"/>
      <c r="E17" s="137"/>
      <c r="F17" s="138"/>
      <c r="G17" s="139">
        <f ca="1">IFERROR(NOW()-F17,"")</f>
        <v>45968.201728587963</v>
      </c>
      <c r="H17" s="138"/>
      <c r="I17" s="137" t="str">
        <f>IFERROR(VLOOKUP(D17,DB!A:F,6,0),"")</f>
        <v/>
      </c>
      <c r="J17" s="137" t="str">
        <f>IFERROR(VLOOKUP(D17,DB!A:G,7,0),"")</f>
        <v/>
      </c>
      <c r="K17" s="137"/>
      <c r="L17" s="137" t="str">
        <f>IFERROR(VLOOKUP(D17,DB!A:I,9,0),"")</f>
        <v/>
      </c>
    </row>
    <row r="18" spans="1:12" ht="15">
      <c r="A18" s="137"/>
      <c r="B18" s="137" t="str">
        <f>IFERROR(VLOOKUP(D18,DB!A:K,11,0),"")</f>
        <v/>
      </c>
      <c r="C18" s="137"/>
      <c r="D18" s="137"/>
      <c r="E18" s="137"/>
      <c r="F18" s="138"/>
      <c r="G18" s="139">
        <f ca="1">IFERROR(NOW()-F18,"")</f>
        <v>45968.201728587963</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45968.201728587963</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45968.201728587963</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45968.201728587963</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45968.201728587963</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45968.201728587963</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45968.201728587963</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45968.201728587963</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45968.201728587963</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45968.201728587963</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45968.201728587963</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45968.201728587963</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45968.201728587963</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45968.201728587963</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45968.201728587963</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45968.201728587963</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45968.201728587963</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45968.201728587963</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45968.201728587963</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45968.201728587963</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45968.201728587963</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45968.201728587963</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45968.201728587963</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45968.201728587963</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45968.201728587963</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45968.201728587963</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45968.201728587963</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45968.201728587963</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45968.201728587963</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45968.201728587963</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45968.201728587963</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45968.201728587963</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45968.201728587963</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45968.201728587963</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45968.201728587963</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45968.201728587963</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45968.201728587963</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45968.201728587963</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45968.201728587963</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45968.201728587963</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45968.201728587963</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45968.201728587963</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45968.201728587963</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45968.201728587963</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45968.201728587963</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45968.201728587963</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45968.201728587963</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45968.201728587963</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45968.201728587963</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45968.201728587963</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45968.201728587963</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45968.201728587963</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45968.201728587963</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45968.201728587963</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45968.201728587963</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45968.201728587963</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45968.201728587963</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45968.201728587963</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45968.201728587963</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45968.201728587963</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45968.201728587963</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45968.201728587963</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45968.201728587963</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45968.201728587963</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45968.201728587963</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45968.201728587963</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45968.201728587963</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45968.201728587963</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45968.201728587963</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45968.201728587963</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45968.201728587963</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45968.201728587963</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45968.201728587963</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45968.201728587963</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45968.201728587963</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45968.201728587963</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45968.201728587963</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45968.201728587963</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45968.201728587963</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45968.201728587963</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45968.201728587963</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45968.201728587963</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45968.201728587963</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45968.201728587963</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45968.201728587963</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45968.201728587963</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45968.201728587963</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45968.201728587963</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45968.201728587963</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45968.201728587963</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45968.201728587963</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45968.201728587963</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45968.201728587963</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45968.201728587963</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45968.201728587963</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45968.201728587963</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45968.201728587963</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45968.201728587963</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45968.201728587963</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45968.201728587963</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45968.201728587963</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45968.201728587963</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45968.201728587963</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45968.201728587963</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45968.201728587963</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45968.201728587963</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45968.201728587963</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45968.201728587963</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45968.201728587963</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45968.201728587963</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45968.201728587963</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45968.201728587963</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45968.201728587963</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45968.201728587963</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45968.201728587963</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45968.201728587963</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45968.201728587963</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45968.201728587963</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45968.201728587963</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45968.201728587963</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45968.201728587963</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45968.201728587963</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45968.201728587963</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45968.201728587963</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45968.201728587963</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45968.201728587963</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45968.201728587963</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45968.201728587963</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45968.201728587963</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45968.201728587963</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45968.201728587963</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45968.201728587963</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45968.201728587963</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45968.201728587963</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45968.201728587963</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45968.201728587963</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45968.201728587963</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45968.201728587963</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45968.201728587963</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45968.201728587963</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45968.201728587963</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45968.201728587963</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45968.201728587963</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45968.201728587963</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45968.201728587963</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45968.201728587963</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45968.201728587963</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45968.201728587963</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45968.201728587963</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45968.201728587963</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45968.201728587963</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45968.201728587963</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45968.201728587963</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45968.201728587963</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45968.201728587963</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45968.201728587963</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45968.201728587963</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45968.201728587963</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45968.201728587963</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45968.201728587963</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45968.201728587963</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45968.201728587963</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45968.201728587963</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45968.201728587963</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45968.201728587963</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45968.201728587963</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45968.201728587963</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45968.201728587963</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45968.201728587963</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45968.201728587963</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45968.201728587963</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45968.201728587963</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45968.201728587963</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45968.201728587963</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45968.201728587963</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45968.201728587963</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45968.201728587963</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45968.201728587963</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45968.201728587963</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45968.201728587963</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45968.201728587963</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45968.201728587963</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45968.201728587963</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45968.201728587963</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45968.201728587963</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45968.201728587963</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45968.201728587963</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45968.201728587963</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45968.201728587963</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45968.201728587963</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45968.201728587963</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45968.201728587963</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45968.201728587963</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45968.201728587963</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45968.201728587963</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45968.201728587963</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45968.201728587963</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45968.201728587963</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45968.201728587963</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45968.201728587963</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45968.201728587963</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45968.201728587963</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45968.201728587963</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45968.201728587963</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45968.201728587963</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45968.201728587963</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45968.201728587963</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45968.201728587963</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45968.201728587963</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45968.201728587963</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45968.201728587963</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45968.201728587963</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45968.201728587963</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45968.201728587963</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45968.201728587963</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45968.201728587963</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45968.201728587963</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45968.201728587963</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45968.201728587963</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45968.201728587963</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45968.201728587963</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45968.201728587963</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45968.201728587963</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45968.201728587963</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45968.201728587963</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45968.201728587963</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45968.201728587963</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45968.201728587963</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45968.201728587963</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45968.201728587963</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45968.201728587963</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45968.201728587963</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45968.201728587963</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45968.201728587963</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45968.201728587963</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45968.201728587963</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45968.201728587963</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45968.201728587963</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45968.201728587963</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45968.201728587963</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45968.201728587963</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45968.201728587963</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45968.201728587963</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45968.201728587963</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45968.201728587963</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45968.201728587963</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45968.201728587963</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45968.201728587963</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45968.201728587963</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45968.201728587963</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45968.201728587963</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45968.201728587963</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45968.201728587963</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45968.201728587963</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45968.201728587963</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45968.201728587963</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45968.201728587963</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45968.201728587963</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45968.201728587963</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45968.201728587963</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45968.201728587963</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45968.201728587963</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45968.201728587963</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45968.201728587963</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45968.201728587963</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45968.201728587963</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45968.201728587963</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45968.201728587963</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45968.201728587963</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45968.201728587963</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45968.201728587963</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45968.201728587963</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45968.201728587963</v>
      </c>
      <c r="H290" s="138"/>
      <c r="I290" s="137" t="str">
        <f>IFERROR(VLOOKUP(D290,DB!A:F,6,0),"")</f>
        <v/>
      </c>
      <c r="J290" s="137" t="str">
        <f>IFERROR(VLOOKUP(D290,DB!A:G,7,0),"")</f>
        <v/>
      </c>
      <c r="K290" s="137"/>
      <c r="L290" s="137" t="str">
        <f>IFERROR(VLOOKUP(D290,DB!A:I,9,0),"")</f>
        <v/>
      </c>
    </row>
    <row r="291" spans="1:12" ht="15"/>
    <row r="292" spans="1:12" ht="15"/>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400" ht="15"/>
    <row r="401" ht="15"/>
    <row r="402" ht="15"/>
    <row r="403" ht="15"/>
    <row r="404" ht="15"/>
    <row r="405" ht="15"/>
    <row r="406" ht="15"/>
    <row r="407" ht="15"/>
    <row r="408" ht="15"/>
    <row r="409" ht="15"/>
    <row r="410"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500" ht="15"/>
    <row r="501" ht="15"/>
    <row r="502" ht="15"/>
    <row r="503" ht="15"/>
    <row r="504" ht="15"/>
    <row r="529" ht="15"/>
    <row r="530" ht="15"/>
    <row r="531" ht="15"/>
    <row r="532" ht="15"/>
    <row r="533" ht="15"/>
    <row r="534" ht="15"/>
    <row r="535" ht="15"/>
    <row r="536" ht="15"/>
    <row r="537" ht="15"/>
    <row r="538" ht="15"/>
    <row r="539"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828" ht="15"/>
    <row r="829" ht="15"/>
    <row r="830" ht="15"/>
    <row r="831" ht="15"/>
    <row r="832" ht="15"/>
    <row r="833" ht="15"/>
    <row r="834"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51" ht="15"/>
    <row r="1052" ht="15"/>
    <row r="1053" ht="15"/>
    <row r="1055" ht="15"/>
    <row r="1056" ht="15"/>
    <row r="1057" ht="15"/>
    <row r="1058" ht="15"/>
    <row r="1059" ht="15"/>
    <row r="1060" ht="15"/>
    <row r="1061" ht="15"/>
    <row r="1062" ht="15"/>
    <row r="1063" ht="15"/>
    <row r="1065" ht="15"/>
    <row r="1066" ht="15"/>
    <row r="1067" ht="15"/>
    <row r="1068" ht="15"/>
    <row r="1069" ht="15"/>
    <row r="1070" ht="15"/>
    <row r="1071" ht="15"/>
    <row r="1072" ht="15"/>
    <row r="1073" ht="15"/>
    <row r="1074" ht="15"/>
    <row r="1075" ht="15"/>
    <row r="1076" ht="15"/>
    <row r="1077" ht="15"/>
    <row r="1078" ht="15"/>
    <row r="1079" ht="15"/>
    <row r="1080" ht="15"/>
    <row r="1081" ht="15"/>
    <row r="1083" ht="15"/>
    <row r="1084" ht="15"/>
    <row r="1085" ht="15"/>
    <row r="1086" ht="15"/>
    <row r="1087" ht="15"/>
    <row r="1088"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5" ht="15"/>
    <row r="1166" ht="15"/>
    <row r="1167" ht="15"/>
    <row r="1170" ht="15"/>
    <row r="1171" ht="15"/>
    <row r="1174" ht="15"/>
    <row r="1175" ht="15"/>
    <row r="1176" ht="15"/>
    <row r="1177" ht="15"/>
    <row r="1178" ht="15"/>
    <row r="1179" ht="15"/>
    <row r="1180" ht="15"/>
    <row r="1181" ht="15"/>
    <row r="1182" ht="15"/>
    <row r="1188" ht="15"/>
    <row r="1189" ht="15"/>
    <row r="1190" ht="15"/>
    <row r="1191" ht="15"/>
    <row r="1192" ht="15"/>
    <row r="1193" ht="15"/>
    <row r="1194" ht="15"/>
    <row r="1195" ht="15"/>
    <row r="1196" ht="15"/>
    <row r="1204" ht="15"/>
    <row r="1205" ht="15"/>
    <row r="1206" ht="15"/>
    <row r="1207" ht="15"/>
    <row r="1208" ht="15"/>
    <row r="1209" ht="15"/>
    <row r="1210" ht="15"/>
    <row r="1211" ht="15"/>
    <row r="1212" ht="15"/>
    <row r="1213" ht="15"/>
    <row r="1214" ht="15"/>
    <row r="1215" ht="15"/>
    <row r="1216" ht="15"/>
    <row r="1217" ht="15"/>
    <row r="1218" ht="15"/>
    <row r="1219" ht="15"/>
    <row r="1220" ht="15"/>
    <row r="1222" ht="15"/>
    <row r="1223" ht="15"/>
    <row r="1225" ht="15"/>
    <row r="1226" ht="15"/>
    <row r="1227" ht="15"/>
    <row r="1228" ht="15"/>
    <row r="1231" ht="15"/>
    <row r="1232" ht="15"/>
    <row r="1233" ht="15"/>
    <row r="1244" ht="15"/>
    <row r="1247" ht="15"/>
    <row r="1248" ht="15"/>
  </sheetData>
  <dataValidations count="2">
    <dataValidation allowBlank="1" showInputMessage="1" showErrorMessage="1" sqref="E1" xr:uid="{920C6338-E771-4DAE-8C89-92A9093EA4DE}"/>
    <dataValidation type="list" allowBlank="1" showInputMessage="1" showErrorMessage="1" sqref="E2:E2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6"/>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8"/>
      <c r="G2" s="149">
        <f ca="1">IFERROR(NOW()-F2,"-")</f>
        <v>45968.201728587963</v>
      </c>
      <c r="H2" s="150"/>
      <c r="I2" s="86" t="str">
        <f>IFERROR(VLOOKUP(D2,DB!A:F,6,0),"")</f>
        <v/>
      </c>
      <c r="J2" s="61" t="str">
        <f>IFERROR(VLOOKUP(D2,DB!A:G,7,0),"")</f>
        <v/>
      </c>
      <c r="K2" s="151"/>
      <c r="L2" s="152" t="str">
        <f>IFERROR(VLOOKUP(D2,DB!A:I,9,0),"")</f>
        <v/>
      </c>
    </row>
    <row r="3" spans="1:12" ht="31.5" customHeight="1">
      <c r="A3" s="86"/>
      <c r="B3" s="61" t="str">
        <f>IFERROR(VLOOKUP(D3,DB!A:K,11,0),"")</f>
        <v/>
      </c>
      <c r="C3" s="61"/>
      <c r="D3" s="61"/>
      <c r="E3" s="61"/>
      <c r="F3" s="148"/>
      <c r="G3" s="149">
        <f ca="1">IFERROR(NOW()-F3,"-")</f>
        <v>45968.201728587963</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45968.201728587963</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45968.201728587963</v>
      </c>
      <c r="H5" s="150"/>
      <c r="I5" s="86" t="str">
        <f>IFERROR(VLOOKUP(D5,DB!A:F,6,0),"")</f>
        <v/>
      </c>
      <c r="J5" s="61" t="str">
        <f>IFERROR(VLOOKUP(D5,DB!A:G,7,0),"")</f>
        <v/>
      </c>
      <c r="K5" s="151"/>
      <c r="L5" s="152" t="str">
        <f>IFERROR(VLOOKUP(D5,DB!A:I,9,0),"")</f>
        <v/>
      </c>
    </row>
    <row r="6" spans="1:12" ht="31.5" customHeight="1">
      <c r="A6" s="86"/>
      <c r="B6" s="61" t="str">
        <f>IFERROR(VLOOKUP(D6,DB!A:K,11,0),"")</f>
        <v/>
      </c>
      <c r="C6" s="61"/>
      <c r="D6" s="155"/>
      <c r="E6" s="61"/>
      <c r="F6" s="148"/>
      <c r="G6" s="149">
        <f ca="1">IFERROR(NOW()-F6,"-")</f>
        <v>45968.201728587963</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45968.201728587963</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45968.201728587963</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45968.201728587963</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45968.201728587963</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45968.201728587963</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45968.201728587963</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45968.201728587963</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45968.201728587963</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45968.201728587963</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45968.201728587963</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45968.201728587963</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45968.201728587963</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45968.201728587963</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45968.201728587963</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45968.201728587963</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45968.201728587963</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45968.201728587963</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45968.201728587963</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45968.201728587963</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45968.201728587963</v>
      </c>
      <c r="H26" s="150"/>
      <c r="I26" s="86" t="str">
        <f>IFERROR(VLOOKUP(D26,DB!A:F,6,0),"")</f>
        <v/>
      </c>
      <c r="J26" s="61" t="str">
        <f>IFERROR(VLOOKUP(D26,DB!A:G,7,0),"")</f>
        <v/>
      </c>
      <c r="K26" s="151"/>
      <c r="L26" s="152" t="str">
        <f>IFERROR(VLOOKUP(D26,DB!A:I,9,0),"")</f>
        <v/>
      </c>
    </row>
  </sheetData>
  <dataValidations count="2">
    <dataValidation allowBlank="1" showInputMessage="1" showErrorMessage="1" sqref="E1" xr:uid="{62B1622A-85BD-4882-B430-9803BC9B7251}"/>
    <dataValidation type="list" allowBlank="1" showInputMessage="1" showErrorMessage="1" sqref="E2:E2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2025-11-07T01:51:40Z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