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958" documentId="13_ncr:1_{F6CB121F-512D-4AA6-A0C1-0FB36C537598}" xr6:coauthVersionLast="47" xr6:coauthVersionMax="47" xr10:uidLastSave="{1F2FABBE-EE46-4301-8C7E-A20DD5217CE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<sst xmlns="http://schemas.openxmlformats.org/spreadsheetml/2006/main" count="179016" uniqueCount="39100">
  <si>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</si>
  <si>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</si>
  <si>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</si>
  <si>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</si>
  <si>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</si>
  <si>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</si>
  <si>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</si>
  <si>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</si>
  <si>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</si>
  <si>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</si>
  <si>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</si>
  <si>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</si>
  <si>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</si>
  <si>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</si>
  <si>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</si>
  <si>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</si>
  <si>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</si>
  <si>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</si>
  <si>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</si>
  <si>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</si>
  <si>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</si>
  <si>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</si>
  <si>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</si>
  <si>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</si>
  <si>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</si>
  <si>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</si>
  <si>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</si>
  <si>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</si>
  <si>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</si>
  <si>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</si>
  <si>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</si>
  <si>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</si>
  <si>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</si>
  <si>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</si>
  <si>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</si>
  <si>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</si>
  <si>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</si>
  <si>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</si>
  <si>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</si>
  <si>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</si>
  <si>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</si>
  <si>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</si>
  <si>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</si>
  <si>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</si>
  <si>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</si>
  <si>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</si>
  <si>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</si>
  <si>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</si>
  <si>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</si>
  <si>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</si>
  <si>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</si>
  <si>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</si>
  <si>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</si>
  <si>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</si>
  <si>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</si>
  <si>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</si>
  <si>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</si>
  <si>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</si>
  <si>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</si>
  <si>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</si>
  <si>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</si>
  <si>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</si>
  <si>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</si>
  <si>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</si>
  <si>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</si>
  <si>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</si>
  <si>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</si>
  <si>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</si>
  <si>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</si>
  <si>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</si>
  <si>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</si>
  <si>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</si>
  <si>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</si>
  <si>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</si>
  <si>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</si>
  <si>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</si>
  <si>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</si>
  <si>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</si>
  <si>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</si>
  <si>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</si>
  <si>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</si>
  <si>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</si>
  <si>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</si>
  <si>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</si>
  <si>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</si>
  <si>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</si>
  <si>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</si>
  <si>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</si>
  <si>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</si>
  <si>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</si>
  <si>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</si>
  <si>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</si>
  <si>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</si>
  <si>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</si>
  <si>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</si>
  <si>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</si>
  <si>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</si>
  <si>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</si>
  <si>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</si>
  <si>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</si>
  <si>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</si>
  <si>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</si>
  <si>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</si>
  <si>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</si>
  <si>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</si>
  <si>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</si>
  <si>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</si>
  <si>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</si>
  <si>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</si>
  <si>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</si>
  <si>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</si>
  <si>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</si>
  <si>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</si>
  <si>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</si>
  <si>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</si>
  <si>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</si>
  <si>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</si>
  <si>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</si>
  <si>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</si>
  <si>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</si>
  <si>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</si>
  <si>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</si>
  <si>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</si>
  <si>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</si>
  <si>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</si>
  <si>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</si>
  <si>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</si>
  <si>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</si>
  <si>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</si>
  <si>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</si>
  <si>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</si>
  <si>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</si>
  <si>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</si>
  <si>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</si>
  <si>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</si>
  <si>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</si>
  <si>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</si>
  <si>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</si>
  <si>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</si>
  <si>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</si>
  <si>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</si>
  <si>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</si>
  <si>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</si>
  <si>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</si>
  <si>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</si>
  <si>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</si>
  <si>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</si>
  <si>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</si>
  <si>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</si>
  <si>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</si>
  <si>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</si>
  <si>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</si>
  <si>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</si>
  <si>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</si>
  <si>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</si>
  <si>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</si>
  <si>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</si>
  <si>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</si>
  <si>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</si>
  <si>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</si>
  <si>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</si>
  <si>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</si>
  <si>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</si>
  <si>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</si>
  <si>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</si>
  <si>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</si>
  <si>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</si>
  <si>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</si>
  <si>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</si>
  <si>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</si>
  <si>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</si>
  <si>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</si>
  <si>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</si>
  <si>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</si>
  <si>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</si>
  <si>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</si>
  <si>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</si>
  <si>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</si>
  <si>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</si>
  <si>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</si>
  <si>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</si>
  <si>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</si>
  <si>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</si>
  <si>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</si>
  <si>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</si>
  <si>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</si>
  <si>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</si>
  <si>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</si>
  <si>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</si>
  <si>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</si>
  <si>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</si>
  <si>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</si>
  <si>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</si>
  <si>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</si>
  <si>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</si>
  <si>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</si>
  <si>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</si>
  <si>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</si>
  <si>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</si>
  <si>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</si>
  <si>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</si>
  <si>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</si>
  <si>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</si>
  <si>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</si>
  <si>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</si>
  <si>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</si>
  <si>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</si>
  <si>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</si>
  <si>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</si>
  <si>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</si>
  <si>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</si>
  <si>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</si>
  <si>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</si>
  <si>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</si>
  <si>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</si>
  <si>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</si>
  <si>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</si>
  <si>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</si>
  <si>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</si>
  <si>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</si>
  <si>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</si>
  <si>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</si>
  <si>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</si>
  <si>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</si>
  <si>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</si>
  <si>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</si>
  <si>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</si>
  <si>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</si>
  <si>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</si>
  <si>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</si>
  <si>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</si>
  <si>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</si>
  <si>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</si>
  <si>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</si>
  <si>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</si>
  <si>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</si>
  <si>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</si>
  <si>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</si>
  <si>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</si>
  <si>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</si>
  <si>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</si>
  <si>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</si>
  <si>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</si>
  <si>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</si>
  <si>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</si>
  <si>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</si>
  <si>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</si>
  <si>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</si>
  <si>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</si>
  <si>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</si>
  <si>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</si>
  <si>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</si>
  <si>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</si>
  <si>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</si>
  <si>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</si>
  <si>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</si>
  <si>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</si>
  <si>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</si>
  <si>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</si>
  <si>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</si>
  <si>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</si>
  <si>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</si>
  <si>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</si>
  <si>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</si>
  <si>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</si>
  <si>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</si>
  <si>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</si>
  <si>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</si>
  <si>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</si>
  <si>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</si>
  <si>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</si>
  <si>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</si>
  <si>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</si>
  <si>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</si>
  <si>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</si>
  <si>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</si>
  <si>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</si>
  <si>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</si>
  <si>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</si>
  <si>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</si>
  <si>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</si>
  <si>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</si>
  <si>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</si>
  <si>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</si>
  <si>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</si>
  <si>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</si>
  <si>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</si>
  <si>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</si>
  <si>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</si>
  <si>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</si>
  <si>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</si>
  <si>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</si>
  <si>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</si>
  <si>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</si>
  <si>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</si>
  <si>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</si>
  <si>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</si>
  <si>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</si>
  <si>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</si>
  <si>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</si>
  <si>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</si>
  <si>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</si>
  <si>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</si>
  <si>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</si>
  <si>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</si>
  <si>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</si>
  <si>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</si>
  <si>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</si>
  <si>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</si>
  <si>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</si>
  <si>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</si>
  <si>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</si>
  <si>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</si>
  <si>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</si>
  <si>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</si>
  <si>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</si>
  <si>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</si>
  <si>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</si>
  <si>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</si>
  <si>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</si>
  <si>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</si>
  <si>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</si>
  <si>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</si>
  <si>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</si>
  <si>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</si>
  <si>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</si>
  <si>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</si>
  <si>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</si>
  <si>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</si>
  <si>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</si>
  <si>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</si>
  <si>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</si>
  <si>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</si>
  <si>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</si>
  <si>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</si>
  <si>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</si>
  <si>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</si>
  <si>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</si>
  <si>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</si>
  <si>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</si>
  <si>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</si>
  <si>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</si>
  <si>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</si>
  <si>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</si>
  <si>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</si>
  <si>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</si>
  <si>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</si>
  <si>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</si>
  <si>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</si>
  <si>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</si>
  <si>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</si>
  <si>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</si>
  <si>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</si>
  <si>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</si>
  <si>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</si>
  <si>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</si>
  <si>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</si>
  <si>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</si>
  <si>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</si>
  <si>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</si>
  <si>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</si>
  <si>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</si>
  <si>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</si>
  <si>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</si>
  <si>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</si>
  <si>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</si>
  <si>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</si>
  <si>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</si>
  <si>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</si>
  <si>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</si>
  <si>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</si>
  <si>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</si>
  <si>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</si>
  <si>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</si>
  <si>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</si>
  <si>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</si>
  <si>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</si>
  <si>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</si>
  <si>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</si>
  <si>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</si>
  <si>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</si>
  <si>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</si>
  <si>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</si>
  <si>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</si>
  <si>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</si>
  <si>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</si>
  <si>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</si>
  <si>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</si>
  <si>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</si>
  <si>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</si>
  <si>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</si>
  <si>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</si>
  <si>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</si>
  <si>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</si>
  <si>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</si>
  <si>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</si>
  <si>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</si>
  <si>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</si>
  <si>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</si>
  <si>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</si>
  <si>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</si>
  <si>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</si>
  <si>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</si>
  <si>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</si>
  <si>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</si>
  <si>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</si>
  <si>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</si>
  <si>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</si>
  <si>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</si>
  <si>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</si>
  <si>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</si>
  <si>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</si>
  <si>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</si>
  <si>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</si>
  <si>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</si>
  <si>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</si>
  <si>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</si>
  <si>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</si>
  <si>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</si>
  <si>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</si>
  <si>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</si>
  <si>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</si>
  <si>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</si>
  <si>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</si>
  <si>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</si>
  <si>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</si>
  <si>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</si>
  <si>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</si>
  <si>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</si>
  <si>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</si>
  <si>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</si>
  <si>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</si>
  <si>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</si>
  <si>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</si>
  <si>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</si>
  <si>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</si>
  <si>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</si>
  <si>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</si>
  <si>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</si>
  <si>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</si>
  <si>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</si>
  <si>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</si>
  <si>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</si>
  <si>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</si>
  <si>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</si>
  <si>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</si>
  <si>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</si>
  <si>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</si>
  <si>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</si>
  <si>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</si>
  <si>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</si>
  <si>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</si>
  <si>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</si>
  <si>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</si>
  <si>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</si>
  <si>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</si>
  <si>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</si>
  <si>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</si>
  <si>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</si>
  <si>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</si>
  <si>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</si>
  <si>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</si>
  <si>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</si>
  <si>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</si>
  <si>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</si>
  <si>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</si>
  <si>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</si>
  <si>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</si>
  <si>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</si>
  <si>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</si>
  <si>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</si>
  <si>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</si>
  <si>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</si>
  <si>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</si>
  <si>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</si>
  <si>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</si>
  <si>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</si>
  <si>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</si>
  <si>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</si>
  <si>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</si>
  <si>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</si>
  <si>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</si>
  <si>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</si>
  <si>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</si>
  <si>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</si>
  <si>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</si>
  <si>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</si>
  <si>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</si>
  <si>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</si>
  <si>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</si>
  <si>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</si>
  <si>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</si>
  <si>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</si>
  <si>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</si>
  <si>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</si>
  <si>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</si>
  <si>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</si>
  <si>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</si>
  <si>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</si>
  <si>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</si>
  <si>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</si>
  <si>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</si>
  <si>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</si>
  <si>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</si>
  <si>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</si>
  <si>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</si>
  <si>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</si>
  <si>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</si>
  <si>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</si>
  <si>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</si>
  <si>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</si>
  <si>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</si>
  <si>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</si>
  <si>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</si>
  <si>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</si>
  <si>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</si>
  <si>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</si>
  <si>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</si>
  <si>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</si>
  <si>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</si>
  <si>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</si>
  <si>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</si>
  <si>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</si>
  <si>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</si>
  <si>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</si>
  <si>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</si>
  <si>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</si>
  <si>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</si>
  <si>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</si>
  <si>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</si>
  <si>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</si>
  <si>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</si>
  <si>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</si>
  <si>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</si>
  <si>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</si>
  <si>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</si>
  <si>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</si>
  <si>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</si>
  <si>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</si>
  <si>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</si>
  <si>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</si>
  <si>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</si>
  <si>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</si>
  <si>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</si>
  <si>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</si>
  <si>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</si>
  <si>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</si>
  <si>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</si>
  <si>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</si>
  <si>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</si>
  <si>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</si>
  <si>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</si>
  <si>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</si>
  <si>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</si>
  <si>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</si>
  <si>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</si>
  <si>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</si>
  <si>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</si>
  <si>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</si>
  <si>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</si>
  <si>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</si>
  <si>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</si>
  <si>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</si>
  <si>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</si>
  <si>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</si>
  <si>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</si>
  <si>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</si>
  <si>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</si>
  <si>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</si>
  <si>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</si>
  <si>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</si>
  <si>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</si>
  <si>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</si>
  <si>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</si>
  <si>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</si>
  <si>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</si>
  <si>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</si>
  <si>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</si>
  <si>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</si>
  <si>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</si>
  <si>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</si>
  <si>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</si>
  <si>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</si>
  <si>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</si>
  <si>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</si>
  <si>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</si>
  <si>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</si>
  <si>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</si>
  <si>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</si>
  <si>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</si>
  <si>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</si>
  <si>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</si>
  <si>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</si>
  <si>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</si>
  <si>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</si>
  <si>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</si>
  <si>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</si>
  <si>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</si>
  <si>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</si>
  <si>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</si>
  <si>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</si>
  <si>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</si>
  <si>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</si>
  <si>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</si>
  <si>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</si>
  <si>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</si>
  <si>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</si>
  <si>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</si>
  <si>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</si>
  <si>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</si>
  <si>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</si>
  <si>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</si>
  <si>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</si>
  <si>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</si>
  <si>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</si>
  <si>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</si>
  <si>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</si>
  <si>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</si>
  <si>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</si>
  <si>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</si>
  <si>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</si>
  <si>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</si>
  <si>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</si>
  <si>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</si>
  <si>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</si>
  <si>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</si>
  <si>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</si>
  <si>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</si>
  <si>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</si>
  <si>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</si>
  <si>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</si>
  <si>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</si>
  <si>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</si>
  <si>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</si>
  <si>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</si>
  <si>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</si>
  <si>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</si>
  <si>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</si>
  <si>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</si>
  <si>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</si>
  <si>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</si>
  <si>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</si>
  <si>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</si>
  <si>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</si>
  <si>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</si>
  <si>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</si>
  <si>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</si>
  <si>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</si>
  <si>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</si>
  <si>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</si>
  <si>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</si>
  <si>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</si>
  <si>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</si>
  <si>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</si>
  <si>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</si>
  <si>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</si>
  <si>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</si>
  <si>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</si>
  <si>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</si>
  <si>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</si>
  <si>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</si>
  <si>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</si>
  <si>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</si>
  <si>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</si>
  <si>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</si>
  <si>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</si>
  <si>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</si>
  <si>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</si>
  <si>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</si>
  <si>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</si>
  <si>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</si>
  <si>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</si>
  <si>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</si>
  <si>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</si>
  <si>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</si>
  <si>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</si>
  <si>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</si>
  <si>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</si>
  <si>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</si>
  <si>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</si>
  <si>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</si>
  <si>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</si>
  <si>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</si>
  <si>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</si>
  <si>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</si>
  <si>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</si>
  <si>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</si>
  <si>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</si>
  <si>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</si>
  <si>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</si>
  <si>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</si>
  <si>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</si>
  <si>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</si>
  <si>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</si>
  <si>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</si>
  <si>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</si>
  <si>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</si>
  <si>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</si>
  <si>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</si>
  <si>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</si>
  <si>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</si>
  <si>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</si>
  <si>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</si>
  <si>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</si>
  <si>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</si>
  <si>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</si>
  <si>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</si>
  <si>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</si>
  <si>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</si>
  <si>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</si>
  <si>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</si>
  <si>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</si>
  <si>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</si>
  <si>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</si>
  <si>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</si>
  <si>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</si>
  <si>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</si>
  <si>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</si>
  <si>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</si>
  <si>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</si>
  <si>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</si>
  <si>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</si>
  <si>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</si>
  <si>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</si>
  <si>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</si>
  <si>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</si>
  <si>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</si>
  <si>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</si>
  <si>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</si>
  <si>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</si>
  <si>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</si>
  <si>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</si>
  <si>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</si>
  <si>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</si>
  <si>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</si>
  <si>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</si>
  <si>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</si>
  <si>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</si>
  <si>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</si>
  <si>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</si>
  <si>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</si>
  <si>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</si>
  <si>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</si>
  <si>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</si>
  <si>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</si>
  <si>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</si>
  <si>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</si>
  <si>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</si>
  <si>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</si>
  <si>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</si>
  <si>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</si>
  <si>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</si>
  <si>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</si>
  <si>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</si>
  <si>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</si>
  <si>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</si>
  <si>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</si>
  <si>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</si>
  <si>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</si>
  <si>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</si>
  <si>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</si>
  <si>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</si>
  <si>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</si>
  <si>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</si>
  <si>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</si>
  <si>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</si>
  <si>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</si>
  <si>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</si>
  <si>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</si>
  <si>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</si>
  <si>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</si>
  <si>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</si>
  <si>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</si>
  <si>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</si>
  <si>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</si>
  <si>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</si>
  <si>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</si>
  <si>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</si>
  <si>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</si>
  <si>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</si>
  <si>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</si>
  <si>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</si>
  <si>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</si>
  <si>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</si>
  <si>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</si>
  <si>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</si>
  <si>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</si>
  <si>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</si>
  <si>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</si>
  <si>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</si>
  <si>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</si>
  <si>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</si>
  <si>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</si>
  <si>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</si>
  <si>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</si>
  <si>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</si>
  <si>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</si>
  <si>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</si>
  <si>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</si>
  <si>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</si>
  <si>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</si>
  <si>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</si>
  <si>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</si>
  <si>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</si>
  <si>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</si>
  <si>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</si>
  <si>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</si>
  <si>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</si>
  <si>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</si>
  <si>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</si>
  <si>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</si>
  <si>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</si>
  <si>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</si>
  <si>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</si>
  <si>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</si>
  <si>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</si>
  <si>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</si>
  <si>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</si>
  <si>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</si>
  <si>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</si>
  <si>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</si>
  <si>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</si>
  <si>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</si>
  <si>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</si>
  <si>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</si>
  <si>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</si>
  <si>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</si>
  <si>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</si>
  <si>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</si>
  <si>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</si>
  <si>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</si>
  <si>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</si>
  <si>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</si>
  <si>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</si>
  <si>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</si>
  <si>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</si>
  <si>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</si>
  <si>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</si>
  <si>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</si>
  <si>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</si>
  <si>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</si>
  <si>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</si>
  <si>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</si>
  <si>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</si>
  <si>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</si>
  <si>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</si>
  <si>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</si>
  <si>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</si>
  <si>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</si>
  <si>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</si>
  <si>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</si>
  <si>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</si>
  <si>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</si>
  <si>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</si>
  <si>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</si>
  <si>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</si>
  <si>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</si>
  <si>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</si>
  <si>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</si>
  <si>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</si>
  <si>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</si>
  <si>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</si>
  <si>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</si>
  <si>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</si>
  <si>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</si>
  <si>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</si>
  <si>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</si>
  <si>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</si>
  <si>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</si>
  <si>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</si>
  <si>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</si>
  <si>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</si>
  <si>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</si>
  <si>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</si>
  <si>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</si>
  <si>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</si>
  <si>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</si>
  <si>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</si>
  <si>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</si>
  <si>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</si>
  <si>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</si>
  <si>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</si>
  <si>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</si>
  <si>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</si>
  <si>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</si>
  <si>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</si>
  <si>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</si>
  <si>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</si>
  <si>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</si>
  <si>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</si>
  <si>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</si>
  <si>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</si>
  <si>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</si>
  <si>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</si>
  <si>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</si>
  <si>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</si>
  <si>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</si>
  <si>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</si>
  <si>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</si>
  <si>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</si>
  <si>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</si>
  <si>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</si>
  <si>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</si>
  <si>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</si>
  <si>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</si>
  <si>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</si>
  <si>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</si>
  <si>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</si>
  <si>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</si>
  <si>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</si>
  <si>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</si>
  <si>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</si>
  <si>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</si>
  <si>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</si>
  <si>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</si>
  <si>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</si>
  <si>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</si>
  <si>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</si>
  <si>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</si>
  <si>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</si>
  <si>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</si>
  <si>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</si>
  <si>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</si>
  <si>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</si>
  <si>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</si>
  <si>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</si>
  <si>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</si>
  <si>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</si>
  <si>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</si>
  <si>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</si>
  <si>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</si>
  <si>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</si>
  <si>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</si>
  <si>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</si>
  <si>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</si>
  <si>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</si>
  <si>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</si>
  <si>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</si>
  <si>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</si>
  <si>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</si>
  <si>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</si>
  <si>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</si>
  <si>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</si>
  <si>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</si>
  <si>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</si>
  <si>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</si>
  <si>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</si>
  <si>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</si>
  <si>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</si>
  <si>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</si>
  <si>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</si>
  <si>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</si>
  <si>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</si>
  <si>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</si>
  <si>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</si>
  <si>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</si>
  <si>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</si>
  <si>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</si>
  <si>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</si>
  <si>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</si>
  <si>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</si>
  <si>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</si>
  <si>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</si>
  <si>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</si>
  <si>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</si>
  <si>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</si>
  <si>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</si>
  <si>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</si>
  <si>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</si>
  <si>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</si>
  <si>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</si>
  <si>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</si>
  <si>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</si>
  <si>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</si>
  <si>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</si>
  <si>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</si>
  <si>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</si>
  <si>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</si>
  <si>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</si>
  <si>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</si>
  <si>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</si>
  <si>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</si>
  <si>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</si>
  <si>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</si>
  <si>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</si>
  <si>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</si>
  <si>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</si>
  <si>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</si>
  <si>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</si>
  <si>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</si>
  <si>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</si>
  <si>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</si>
  <si>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</si>
  <si>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</si>
  <si>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</si>
  <si>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</si>
  <si>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</si>
  <si>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</si>
  <si>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</si>
  <si>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</si>
  <si>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</si>
  <si>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</si>
  <si>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</si>
  <si>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</si>
  <si>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</si>
  <si>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</si>
  <si>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</si>
  <si>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</si>
  <si>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</si>
  <si>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</si>
  <si>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</si>
  <si>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</si>
  <si>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</si>
  <si>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</si>
  <si>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</si>
  <si>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</si>
  <si>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</si>
  <si>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</si>
  <si>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</si>
  <si>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</si>
  <si>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</si>
  <si>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</si>
  <si>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</si>
  <si>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</si>
  <si>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</si>
  <si>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</si>
  <si>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</si>
  <si>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</si>
  <si>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</si>
  <si>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</si>
  <si>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</si>
  <si>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</si>
  <si>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</si>
  <si>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</si>
  <si>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</si>
  <si>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</si>
  <si>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</si>
  <si>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</si>
  <si>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</si>
  <si>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</si>
  <si>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</si>
  <si>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</si>
  <si>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</si>
  <si>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</si>
  <si>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</si>
  <si>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</si>
  <si>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</si>
  <si>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</si>
  <si>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</si>
  <si>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</si>
  <si>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</si>
  <si>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</si>
  <si>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</si>
  <si>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</si>
  <si>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</si>
  <si>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</si>
  <si>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</si>
  <si>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</si>
  <si>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</si>
  <si>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</si>
  <si>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</si>
  <si>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</si>
  <si>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</si>
  <si>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</si>
  <si>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</si>
  <si>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</si>
  <si>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</si>
  <si>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</si>
  <si>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</si>
  <si>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</si>
  <si>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</si>
  <si>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</si>
  <si>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</si>
  <si>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</si>
  <si>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</si>
  <si>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</si>
  <si>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</si>
  <si>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</si>
  <si>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</si>
  <si>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</si>
  <si>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</si>
  <si>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</si>
  <si>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</si>
  <si>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</si>
  <si>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</si>
  <si>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</si>
  <si>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</si>
  <si>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</si>
  <si>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</si>
  <si>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</si>
  <si>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</si>
  <si>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</si>
  <si>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</si>
  <si>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</si>
  <si>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</si>
  <si>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</si>
  <si>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</si>
  <si>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</si>
  <si>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</si>
  <si>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</si>
  <si>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</si>
  <si>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</si>
  <si>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</si>
  <si>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</si>
  <si>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</si>
  <si>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</si>
  <si>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</si>
  <si>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</si>
  <si>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</si>
  <si>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</si>
  <si>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</si>
  <si>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</si>
  <si>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</si>
  <si>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</si>
  <si>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</si>
  <si>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</si>
  <si>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</si>
  <si>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</si>
  <si>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</si>
  <si>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</si>
  <si>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</si>
  <si>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</si>
  <si>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</si>
  <si>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</si>
  <si>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</si>
  <si>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</si>
  <si>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</si>
  <si>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</si>
  <si>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</si>
  <si>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</si>
  <si>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</si>
  <si>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</si>
  <si>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</si>
  <si>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</si>
  <si>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</si>
  <si>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</si>
  <si>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</si>
  <si>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</si>
  <si>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</si>
  <si>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</si>
  <si>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</si>
  <si>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</si>
  <si>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</si>
  <si>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</si>
  <si>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</si>
  <si>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</si>
  <si>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</si>
  <si>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</si>
  <si>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</si>
  <si>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</si>
  <si>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</si>
  <si>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</si>
  <si>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</si>
  <si>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</si>
  <si>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</si>
  <si>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</si>
  <si>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</si>
  <si>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</si>
  <si>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</si>
  <si>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</si>
  <si>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</si>
  <si>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</si>
  <si>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</si>
  <si>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</si>
  <si>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</si>
  <si>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</si>
  <si>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</si>
  <si>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</si>
  <si>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</si>
  <si>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</si>
  <si>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</si>
  <si>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</si>
  <si>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</si>
  <si>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</si>
  <si>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</si>
  <si>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</si>
  <si>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</si>
  <si>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</si>
  <si>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</si>
  <si>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</si>
  <si>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</si>
  <si>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</si>
  <si>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</si>
  <si>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</si>
  <si>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</si>
  <si>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</si>
  <si>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</si>
  <si>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</si>
  <si>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</si>
  <si>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</si>
  <si>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</si>
  <si>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</si>
  <si>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</si>
  <si>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</si>
  <si>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</si>
  <si>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</si>
  <si>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</si>
  <si>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</si>
  <si>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</si>
  <si>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</si>
  <si>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</si>
  <si>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</si>
  <si>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</si>
  <si>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</si>
  <si>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</si>
  <si>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</si>
  <si>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</si>
  <si>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</si>
  <si>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</si>
  <si>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</si>
  <si>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</si>
  <si>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</si>
  <si>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</si>
  <si>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</si>
  <si>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</si>
  <si>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</si>
  <si>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</si>
  <si>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</si>
  <si>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</si>
  <si>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</si>
  <si>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</si>
  <si>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</si>
  <si>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</si>
  <si>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</si>
  <si>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</si>
  <si>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</si>
  <si>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</si>
  <si>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</si>
  <si>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</si>
  <si>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</si>
  <si>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</si>
  <si>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</si>
  <si>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</si>
  <si>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</si>
  <si>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</si>
  <si>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</si>
  <si>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</si>
  <si>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</si>
  <si>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</si>
  <si>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</si>
  <si>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</si>
  <si>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</si>
  <si>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</si>
  <si>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</si>
  <si>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</si>
  <si>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</si>
  <si>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</si>
  <si>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</si>
  <si>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</si>
  <si>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</si>
  <si>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</si>
  <si>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</si>
  <si>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</si>
  <si>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</si>
  <si>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</si>
  <si>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</si>
  <si>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</si>
  <si>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</si>
  <si>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</si>
  <si>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</si>
  <si>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</si>
  <si>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</si>
  <si>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</si>
  <si>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</si>
  <si>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</si>
  <si>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</si>
  <si>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</si>
  <si>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</si>
  <si>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</si>
  <si>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</si>
  <si>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</si>
  <si>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</si>
  <si>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</si>
  <si>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</si>
  <si>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</si>
  <si>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</si>
  <si>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</si>
  <si>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</si>
  <si>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</si>
  <si>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</si>
  <si>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</si>
  <si>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</si>
  <si>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</si>
  <si>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</si>
  <si>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</si>
  <si>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</si>
  <si>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</si>
  <si>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</si>
  <si>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</si>
  <si>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</si>
  <si>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</si>
  <si>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</si>
  <si>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</si>
  <si>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</si>
  <si>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</si>
  <si>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</si>
  <si>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</si>
  <si>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</si>
  <si>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</si>
  <si>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</si>
  <si>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</si>
  <si>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</si>
  <si>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</si>
  <si>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</si>
  <si>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</si>
  <si>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</si>
  <si>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</si>
  <si>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</si>
  <si>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</si>
  <si>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</si>
  <si>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</si>
  <si>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</si>
  <si>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</si>
  <si>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</si>
  <si>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</si>
  <si>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</si>
  <si>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</si>
  <si>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</si>
  <si>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</si>
  <si>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</si>
  <si>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</si>
  <si>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</si>
  <si>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</si>
  <si>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</si>
  <si>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</si>
  <si>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</si>
  <si>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</si>
  <si>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</si>
  <si>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</si>
  <si>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</si>
  <si>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</si>
  <si>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</si>
  <si>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</si>
  <si>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</si>
  <si>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</si>
  <si>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</si>
  <si>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</si>
  <si>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</si>
  <si>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</si>
  <si>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</si>
  <si>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</si>
  <si>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</si>
  <si>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</si>
  <si>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</si>
  <si>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</si>
  <si>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</si>
  <si>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</si>
  <si>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</si>
  <si>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</si>
  <si>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</si>
  <si>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</si>
  <si>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</si>
  <si>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</si>
  <si>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</si>
  <si>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</si>
  <si>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</si>
  <si>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</si>
  <si>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</si>
  <si>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</si>
  <si>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</si>
  <si>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</si>
  <si>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</si>
  <si>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</si>
  <si>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</si>
  <si>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</si>
  <si>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</si>
  <si>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</si>
  <si>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</si>
  <si>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</si>
  <si>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</si>
  <si>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</si>
  <si>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</si>
  <si>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</si>
  <si>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</si>
  <si>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</si>
  <si>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</si>
  <si>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</si>
  <si>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</si>
  <si>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</si>
  <si>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</si>
  <si>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</si>
  <si>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</si>
  <si>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</si>
  <si>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</si>
  <si>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</si>
  <si>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</si>
  <si>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</si>
  <si>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</si>
  <si>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</si>
  <si>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</si>
  <si>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</si>
  <si>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</si>
  <si>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</si>
  <si>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</si>
  <si>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</si>
  <si>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</si>
  <si>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</si>
  <si>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</si>
  <si>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</si>
  <si>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</si>
  <si>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</si>
  <si>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</si>
  <si>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</si>
  <si>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</si>
  <si>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</si>
  <si>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</si>
  <si>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</si>
  <si>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</si>
  <si>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</si>
  <si>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</si>
  <si>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</si>
  <si>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</si>
  <si>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</si>
  <si>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</si>
  <si>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</si>
  <si>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</si>
  <si>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</si>
  <si>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</si>
  <si>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</si>
  <si>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</si>
  <si>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</si>
  <si>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</si>
  <si>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</si>
  <si>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</si>
  <si>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</si>
  <si>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</si>
  <si>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</si>
  <si>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</si>
  <si>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</si>
  <si>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</si>
  <si>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</si>
  <si>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</si>
  <si>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</si>
  <si>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</si>
  <si>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</si>
  <si>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</si>
  <si>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</si>
  <si>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</si>
  <si>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</si>
  <si>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</si>
  <si>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</si>
  <si>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</si>
  <si>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</si>
  <si>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</si>
  <si>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</si>
  <si>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</si>
  <si>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</si>
  <si>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</si>
  <si>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</si>
  <si>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</si>
  <si>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</si>
  <si>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</si>
  <si>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</si>
  <si>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</si>
  <si>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</si>
  <si>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</si>
  <si>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</si>
  <si>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</si>
  <si>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</si>
  <si>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</si>
  <si>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</si>
  <si>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</si>
  <si>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</si>
  <si>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</si>
  <si>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</si>
  <si>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</si>
  <si>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</si>
  <si>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</si>
  <si>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</si>
  <si>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</si>
  <si>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</si>
  <si>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</si>
  <si>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</si>
  <si>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</si>
  <si>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</si>
  <si>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</si>
  <si>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</si>
  <si>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</si>
  <si>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</si>
  <si>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</si>
  <si>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</si>
  <si>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</si>
  <si>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</si>
  <si>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</si>
  <si>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</si>
  <si>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</si>
  <si>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</si>
  <si>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</si>
  <si>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</si>
  <si>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</si>
  <si>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</si>
  <si>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</si>
  <si>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</si>
  <si>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</si>
  <si>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</si>
  <si>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</si>
  <si>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</si>
  <si>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</si>
  <si>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</si>
  <si>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</si>
  <si>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</si>
  <si>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</si>
  <si>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</si>
  <si>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</si>
  <si>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</si>
  <si>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</si>
  <si>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</si>
  <si>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</si>
  <si>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</si>
  <si>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</si>
  <si>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</si>
  <si>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</si>
  <si>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</si>
  <si>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</si>
  <si>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</si>
  <si>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</si>
  <si>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</si>
  <si>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</si>
  <si>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</si>
  <si>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</si>
  <si>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</si>
  <si>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</si>
  <si>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</si>
  <si>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</si>
  <si>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</si>
  <si>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</si>
  <si>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</si>
  <si>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</si>
  <si>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</si>
  <si>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</si>
  <si>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</si>
  <si>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</si>
  <si>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</si>
  <si>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</si>
  <si>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</si>
  <si>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</si>
  <si>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</si>
  <si>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</si>
  <si>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</si>
  <si>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</si>
  <si>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</si>
  <si>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</si>
  <si>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</si>
  <si>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</si>
  <si>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</si>
  <si>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</si>
  <si>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</si>
  <si>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</si>
  <si>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</si>
  <si>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</si>
  <si>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</si>
  <si>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</si>
  <si>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</si>
  <si>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</si>
  <si>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</si>
  <si>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</si>
  <si>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</si>
  <si>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</si>
  <si>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</si>
  <si>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</si>
  <si>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</si>
  <si>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</si>
  <si>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</si>
  <si>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</si>
  <si>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</si>
  <si>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</si>
  <si>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</si>
  <si>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</si>
  <si>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</si>
  <si>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</si>
  <si>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</si>
  <si>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</si>
  <si>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</si>
  <si>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</si>
  <si>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</si>
  <si>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</si>
  <si>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</si>
  <si>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</si>
  <si>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</si>
  <si>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</si>
  <si>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</si>
  <si>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</si>
  <si>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</si>
  <si>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</si>
  <si>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</si>
  <si>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</si>
  <si>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</si>
  <si>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</si>
  <si>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</si>
  <si>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</si>
  <si>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</si>
  <si>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</si>
  <si>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</si>
  <si>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</si>
  <si>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</si>
  <si>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</si>
  <si>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</si>
  <si>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</si>
  <si>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</si>
  <si>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</si>
  <si>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</si>
  <si>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</si>
  <si>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</si>
  <si>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</si>
  <si>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</si>
  <si>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</si>
  <si>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</si>
  <si>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</si>
  <si>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</si>
  <si>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</si>
  <si>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</si>
  <si>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</si>
  <si>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</si>
  <si>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</si>
  <si>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</si>
  <si>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</si>
  <si>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</si>
  <si>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</si>
  <si>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</si>
  <si>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</si>
  <si>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</si>
  <si>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</si>
  <si>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</si>
  <si>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</si>
  <si>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</si>
  <si>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</si>
  <si>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</si>
  <si>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</si>
  <si>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</si>
  <si>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</si>
  <si>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</si>
  <si>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</si>
  <si>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</si>
  <si>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</si>
  <si>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</si>
  <si>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</si>
  <si>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</si>
  <si>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</si>
  <si>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</si>
  <si>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</si>
  <si>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</si>
  <si>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</si>
  <si>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</si>
  <si>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</si>
  <si>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</si>
  <si>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</si>
  <si>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</si>
  <si>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</si>
  <si>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</si>
  <si>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</si>
  <si>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</si>
  <si>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</si>
  <si>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</si>
  <si>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</si>
  <si>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</si>
  <si>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</si>
  <si>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</si>
  <si>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</si>
  <si>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</si>
  <si>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</si>
  <si>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</si>
  <si>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</si>
  <si>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</si>
  <si>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</si>
  <si>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</si>
  <si>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</si>
  <si>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</si>
  <si>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</si>
  <si>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</si>
  <si>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</si>
  <si>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</si>
  <si>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</si>
  <si>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</si>
  <si>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</si>
  <si>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</si>
  <si>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</si>
  <si>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</si>
  <si>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</si>
  <si>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</si>
  <si>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</si>
  <si>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</si>
  <si>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</si>
  <si>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</si>
  <si>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</si>
  <si>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</si>
  <si>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</si>
  <si>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</si>
  <si>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</si>
  <si>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</si>
  <si>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</si>
  <si>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</si>
  <si>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</si>
  <si>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</si>
  <si>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</si>
  <si>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</si>
  <si>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</si>
  <si>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</si>
  <si>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</si>
  <si>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</si>
  <si>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</si>
  <si>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</si>
  <si>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</si>
  <si>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</si>
  <si>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</si>
  <si>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</si>
  <si>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</si>
  <si>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</si>
  <si>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</si>
  <si>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</si>
  <si>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</si>
  <si>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</si>
  <si>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</si>
  <si>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</si>
  <si>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</si>
  <si>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</si>
  <si>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</si>
  <si>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</si>
  <si>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</si>
  <si>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</si>
  <si>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</si>
  <si>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</si>
  <si>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</si>
  <si>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</si>
  <si>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</si>
  <si>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</si>
  <si>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</si>
  <si>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</si>
  <si>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</si>
  <si>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</si>
  <si>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</si>
  <si>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</si>
  <si>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</si>
  <si>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</si>
  <si>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</si>
  <si>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</si>
  <si>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</si>
  <si>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</si>
  <si>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</si>
  <si>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</si>
  <si>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</si>
  <si>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</si>
  <si>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</si>
  <si>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</si>
  <si>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</si>
  <si>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</si>
  <si>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</si>
  <si>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</si>
  <si>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</si>
  <si>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</si>
  <si>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</si>
  <si>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</si>
  <si>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</si>
  <si>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</si>
  <si>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</si>
  <si>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</si>
  <si>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</si>
  <si>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</si>
  <si>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</si>
  <si>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</si>
  <si>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</si>
  <si>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</si>
  <si>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</si>
  <si>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</si>
  <si>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</si>
  <si>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</si>
  <si>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</si>
  <si>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</si>
  <si>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</si>
  <si>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</si>
  <si>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</si>
  <si>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</si>
  <si>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</si>
  <si>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</si>
  <si>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</si>
  <si>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</si>
  <si>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</si>
  <si>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</si>
  <si>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</si>
  <si>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</si>
  <si>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</si>
  <si>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</si>
  <si>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</si>
  <si>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</si>
  <si>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</si>
  <si>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</si>
  <si>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</si>
  <si>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</si>
  <si>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</si>
  <si>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</si>
  <si>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</si>
  <si>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</si>
  <si>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</si>
  <si>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</si>
  <si>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</si>
  <si>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</si>
  <si>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</si>
  <si>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</si>
  <si>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</si>
  <si>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</si>
  <si>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</si>
  <si>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</si>
  <si>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</si>
  <si>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</si>
  <si>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</si>
  <si>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</si>
  <si>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</si>
  <si>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</si>
  <si>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</si>
  <si>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</si>
  <si>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</si>
  <si>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</si>
  <si>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</si>
  <si>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</si>
  <si>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</si>
  <si>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</si>
  <si>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</si>
  <si>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</si>
  <si>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</si>
  <si>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</si>
  <si>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</si>
  <si>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</si>
  <si>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</si>
  <si>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</si>
  <si>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</si>
  <si>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</si>
  <si>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</si>
  <si>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</si>
  <si>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</si>
  <si>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</si>
  <si>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</si>
  <si>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</si>
  <si>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</si>
  <si>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</si>
  <si>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</si>
  <si>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</si>
  <si>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</si>
  <si>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</si>
  <si>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</si>
  <si>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</si>
  <si>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</si>
  <si>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</si>
  <si>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</si>
  <si>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</si>
  <si>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</si>
  <si>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</si>
  <si>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</si>
  <si>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</si>
  <si>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</si>
  <si>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</si>
  <si>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</si>
  <si>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</si>
  <si>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</si>
  <si>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</si>
  <si>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</si>
  <si>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</si>
  <si>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</si>
  <si>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</si>
  <si>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</si>
  <si>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</si>
  <si>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</si>
  <si>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</si>
  <si>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</si>
  <si>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</si>
  <si>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</si>
  <si>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</si>
  <si>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</si>
  <si>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</si>
  <si>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</si>
  <si>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</si>
  <si>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</si>
  <si>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</si>
  <si>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</si>
  <si>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</si>
  <si>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</si>
  <si>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</si>
  <si>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</si>
  <si>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</si>
  <si>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</si>
  <si>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</si>
  <si>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</si>
  <si>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</si>
  <si>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</si>
  <si>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</si>
  <si>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</si>
  <si>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</si>
  <si>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</si>
  <si>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</si>
  <si>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</si>
  <si>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</si>
  <si>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</si>
  <si>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</si>
  <si>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</si>
  <si>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</si>
  <si>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</si>
  <si>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</si>
  <si>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</si>
  <si>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</si>
  <si>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</si>
  <si>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</si>
  <si>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</si>
  <si>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</si>
  <si>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</si>
  <si>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</si>
  <si>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</si>
  <si>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</si>
  <si>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</si>
  <si>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</si>
  <si>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</si>
  <si>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</si>
  <si>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</si>
  <si>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</si>
  <si>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</si>
  <si>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</si>
  <si>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</si>
  <si>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</si>
  <si>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</si>
  <si>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</si>
  <si>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</si>
  <si>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</si>
  <si>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</si>
  <si>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</si>
  <si>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</si>
  <si>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</si>
  <si>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</si>
  <si>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</si>
  <si>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</si>
  <si>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</si>
  <si>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</si>
  <si>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</si>
  <si>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</si>
  <si>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</si>
  <si>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</si>
  <si>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</si>
  <si>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</si>
  <si>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</si>
  <si>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</si>
  <si>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</si>
  <si>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</si>
  <si>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</si>
  <si>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</si>
  <si>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</si>
  <si>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</si>
  <si>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</si>
  <si>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</si>
  <si>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</si>
  <si>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</si>
  <si>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</si>
  <si>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</si>
  <si>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</si>
  <si>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</si>
  <si>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</si>
  <si>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</si>
  <si>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</si>
  <si>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</si>
  <si>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</si>
  <si>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</si>
  <si>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</si>
  <si>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</si>
  <si>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</si>
  <si>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</si>
  <si>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</si>
  <si>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</si>
  <si>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</si>
  <si>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</si>
  <si>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</si>
  <si>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</si>
  <si>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</si>
  <si>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</si>
  <si>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</si>
  <si>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</si>
  <si>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</si>
  <si>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</si>
  <si>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</si>
  <si>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</si>
  <si>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</si>
  <si>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</si>
  <si>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</si>
  <si>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</si>
  <si>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</si>
  <si>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</si>
  <si>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</si>
  <si>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</si>
  <si>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</si>
  <si>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</si>
  <si>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</si>
  <si>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</si>
  <si>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</si>
  <si>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</si>
  <si>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</si>
  <si>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</si>
  <si>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</si>
  <si>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</si>
  <si>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</si>
  <si>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</si>
  <si>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</si>
  <si>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</si>
  <si>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</si>
  <si>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</si>
  <si>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</si>
  <si>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</si>
  <si>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</si>
  <si>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</si>
  <si>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</si>
  <si>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</si>
  <si>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</si>
  <si>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</si>
  <si>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</si>
  <si>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</si>
  <si>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</si>
  <si>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</si>
  <si>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</si>
  <si>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</si>
  <si>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</si>
  <si>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</si>
  <si>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</si>
  <si>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</si>
  <si>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</si>
  <si>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</si>
  <si>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</si>
  <si>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</si>
  <si>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</si>
  <si>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</si>
  <si>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</si>
  <si>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</si>
  <si>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</si>
  <si>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</si>
  <si>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</si>
  <si>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</si>
  <si>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</si>
  <si>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</si>
  <si>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</si>
  <si>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</si>
  <si>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</si>
  <si>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</si>
  <si>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</si>
  <si>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</si>
  <si>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</si>
  <si>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</si>
  <si>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</si>
  <si>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</si>
  <si>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</si>
  <si>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</si>
  <si>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</si>
  <si>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</si>
  <si>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</si>
  <si>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</si>
  <si>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</si>
  <si>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</si>
  <si>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</si>
  <si>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</si>
  <si>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</si>
  <si>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</si>
  <si>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</si>
  <si>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</si>
  <si>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</si>
  <si>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</si>
  <si>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</si>
  <si>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</si>
  <si>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</si>
  <si>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</si>
  <si>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</si>
  <si>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</si>
  <si>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</si>
  <si>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</si>
  <si>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</si>
  <si>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</si>
  <si>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</si>
  <si>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</si>
  <si>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</si>
  <si>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</si>
  <si>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</si>
  <si>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</si>
  <si>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</si>
  <si>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</si>
  <si>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</si>
  <si>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</si>
  <si>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</si>
  <si>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</si>
  <si>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</si>
  <si>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</si>
  <si>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</si>
  <si>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</si>
  <si>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</si>
  <si>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</si>
  <si>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</si>
  <si>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</si>
  <si>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</si>
  <si>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</si>
  <si>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</si>
  <si>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</si>
  <si>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</si>
  <si>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</si>
  <si>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</si>
  <si>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</si>
  <si>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</si>
  <si>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</si>
  <si>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</si>
  <si>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</si>
  <si>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</si>
  <si>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</si>
  <si>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</si>
  <si>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</si>
  <si>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</si>
  <si>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</si>
  <si>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</si>
  <si>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</si>
  <si>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</si>
  <si>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</si>
  <si>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</si>
  <si>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</si>
  <si>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</si>
  <si>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</si>
  <si>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</si>
  <si>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</si>
  <si>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</si>
  <si>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</si>
  <si>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</si>
  <si>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</si>
  <si>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</si>
  <si>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</si>
  <si>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</si>
  <si>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</si>
  <si>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</si>
  <si>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</si>
  <si>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</si>
  <si>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</si>
  <si>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</si>
  <si>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</si>
  <si>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</si>
  <si>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</si>
  <si>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</si>
  <si>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</si>
  <si>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</si>
  <si>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</si>
  <si>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</si>
  <si>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</si>
  <si>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</si>
  <si>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</si>
  <si>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</si>
  <si>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</si>
  <si>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</si>
  <si>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</si>
  <si>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</si>
  <si>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</si>
  <si>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</si>
  <si>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</si>
  <si>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</si>
  <si>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</si>
  <si>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</si>
  <si>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</si>
  <si>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</si>
  <si>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</si>
  <si>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</si>
  <si>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</si>
  <si>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</si>
  <si>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</si>
  <si>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</si>
  <si>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</si>
  <si>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</si>
  <si>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</si>
  <si>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</si>
  <si>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</si>
  <si>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</si>
  <si>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</si>
  <si>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</si>
  <si>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</si>
  <si>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</si>
  <si>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</si>
  <si>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</si>
  <si>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</si>
  <si>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</si>
  <si>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</si>
  <si>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</si>
  <si>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</si>
  <si>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</si>
  <si>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</si>
  <si>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</si>
  <si>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</si>
  <si>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</si>
  <si>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</si>
  <si>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</si>
  <si>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</si>
  <si>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</si>
  <si>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</si>
  <si>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</si>
  <si>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</si>
  <si>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</si>
  <si>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</si>
  <si>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</si>
  <si>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</si>
  <si>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</si>
  <si>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</si>
  <si>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</si>
  <si>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</si>
  <si>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</si>
  <si>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</si>
  <si>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</si>
  <si>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</si>
  <si>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</si>
  <si>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</si>
  <si>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</si>
  <si>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</si>
  <si>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</si>
  <si>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</si>
  <si>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</si>
  <si>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</si>
  <si>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</si>
  <si>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</si>
  <si>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</si>
  <si>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</si>
  <si>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</si>
  <si>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</si>
  <si>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</si>
  <si>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</si>
  <si>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</si>
  <si>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</si>
  <si>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</si>
  <si>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</si>
  <si>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</si>
  <si>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</si>
  <si>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</si>
  <si>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</si>
  <si>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</si>
  <si>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</si>
  <si>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</si>
  <si>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</si>
  <si>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</si>
  <si>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</si>
  <si>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</si>
  <si>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</si>
  <si>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</si>
  <si>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</si>
  <si>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</si>
  <si>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</si>
  <si>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</si>
  <si>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</si>
  <si>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</si>
  <si>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</si>
  <si>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</si>
  <si>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</si>
  <si>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</si>
  <si>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</si>
  <si>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</si>
  <si>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</si>
  <si>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</si>
  <si>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</si>
  <si>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</si>
  <si>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</si>
  <si>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</si>
  <si>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</si>
  <si>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</si>
  <si>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</si>
  <si>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</si>
  <si>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</si>
  <si>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</si>
  <si>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</si>
  <si>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</si>
  <si>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</si>
  <si>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</si>
  <si>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</si>
  <si>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</si>
  <si>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</si>
  <si>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</si>
  <si>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</si>
  <si>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</si>
  <si>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</si>
  <si>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</si>
  <si>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</si>
  <si>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</si>
  <si>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</si>
  <si>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</si>
  <si>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</si>
  <si>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</si>
  <si>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</si>
  <si>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</si>
  <si>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</si>
  <si>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</si>
  <si>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</si>
  <si>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</si>
  <si>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</si>
  <si>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</si>
  <si>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</si>
  <si>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</si>
  <si>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</si>
  <si>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</si>
  <si>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</si>
  <si>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</si>
  <si>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</si>
  <si>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</si>
  <si>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</si>
  <si>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</si>
  <si>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</si>
  <si>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</si>
  <si>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</si>
  <si>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</si>
  <si>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</si>
  <si>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</si>
  <si>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</si>
  <si>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</si>
  <si>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</si>
  <si>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</si>
  <si>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</si>
  <si>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</si>
  <si>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</si>
  <si>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</si>
  <si>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</si>
  <si>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</si>
  <si>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</si>
  <si>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</si>
  <si>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</si>
  <si>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</si>
  <si>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</si>
  <si>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</si>
  <si>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</si>
  <si>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</si>
  <si>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</si>
  <si>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</si>
  <si>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</si>
  <si>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</si>
  <si>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</si>
  <si>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</si>
  <si>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</si>
  <si>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</si>
  <si>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</si>
  <si>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</si>
  <si>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</si>
  <si>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</si>
  <si>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</si>
  <si>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</si>
  <si>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</si>
  <si>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</si>
  <si>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</si>
  <si>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</si>
  <si>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</si>
  <si>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</si>
  <si>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</si>
  <si>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</si>
  <si>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</si>
  <si>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</si>
  <si>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</si>
  <si>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</si>
  <si>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</si>
  <si>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</si>
  <si>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</si>
  <si>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</si>
  <si>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</si>
  <si>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</si>
  <si>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</si>
  <si>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</si>
  <si>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</si>
  <si>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</si>
  <si>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</si>
  <si>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</si>
  <si>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</si>
  <si>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</si>
  <si>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</si>
  <si>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</si>
  <si>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</si>
  <si>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</si>
  <si>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</si>
  <si>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</si>
  <si>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</si>
  <si>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</si>
  <si>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</si>
  <si>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</si>
  <si>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</si>
  <si>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</si>
  <si>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</si>
  <si>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</si>
  <si>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</si>
  <si>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</si>
  <si>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</si>
  <si>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</si>
  <si>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</si>
  <si>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</si>
  <si>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</si>
  <si>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</si>
  <si>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</si>
  <si>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</si>
  <si>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</si>
  <si>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</si>
  <si>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</si>
  <si>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</si>
  <si>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</si>
  <si>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</si>
  <si>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</si>
  <si>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</si>
  <si>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</si>
  <si>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</si>
  <si>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</si>
  <si>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</si>
  <si>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</si>
  <si>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</si>
  <si>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</si>
  <si>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</si>
  <si>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</si>
  <si>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</si>
  <si>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</si>
  <si>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</si>
  <si>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</si>
  <si>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</si>
  <si>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</si>
  <si>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</si>
  <si>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</si>
  <si>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</si>
  <si>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</si>
  <si>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</si>
  <si>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</si>
  <si>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</si>
  <si>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</si>
  <si>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</si>
  <si>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</si>
  <si>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</si>
  <si>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</si>
  <si>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</si>
  <si>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</si>
  <si>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</si>
  <si>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</si>
  <si>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</si>
  <si>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</si>
  <si>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</si>
  <si>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</si>
  <si>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</si>
  <si>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</si>
  <si>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</si>
  <si>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</si>
  <si>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</si>
  <si>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</si>
  <si>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</si>
  <si>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</si>
  <si>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</si>
  <si>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</si>
  <si>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</si>
  <si>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</si>
  <si>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</si>
  <si>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</si>
  <si>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</si>
  <si>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</si>
  <si>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</si>
  <si>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</si>
  <si>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</si>
  <si>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</si>
  <si>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</si>
  <si>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</si>
  <si>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</si>
  <si>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</si>
  <si>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</si>
  <si>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</si>
  <si>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</si>
  <si>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</si>
  <si>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</si>
  <si>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</si>
  <si>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</si>
  <si>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</si>
  <si>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</si>
  <si>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</si>
  <si>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</si>
  <si>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</si>
  <si>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</si>
  <si>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</si>
  <si>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</si>
  <si>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</si>
  <si>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</si>
  <si>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</si>
  <si>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</si>
  <si>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</si>
  <si>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</si>
  <si>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</si>
  <si>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</si>
  <si>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</si>
  <si>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</si>
  <si>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</si>
  <si>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</si>
  <si>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</si>
  <si>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</si>
  <si>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</si>
  <si>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</si>
  <si>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</si>
  <si>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</si>
  <si>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</si>
  <si>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</si>
  <si>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</si>
  <si>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</si>
  <si>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</si>
  <si>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</si>
  <si>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</si>
  <si>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</si>
  <si>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</si>
  <si>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</si>
  <si>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</si>
  <si>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</si>
  <si>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</si>
  <si>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</si>
  <si>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</si>
  <si>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</si>
  <si>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</si>
  <si>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</si>
  <si>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</si>
  <si>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</si>
  <si>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</si>
  <si>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</si>
  <si>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</si>
  <si>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</si>
  <si>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</si>
  <si>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</si>
  <si>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</si>
  <si>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</si>
  <si>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</si>
  <si>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</si>
  <si>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</si>
  <si>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</si>
  <si>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</si>
  <si>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</si>
  <si>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</si>
  <si>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</si>
  <si>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</si>
  <si>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</si>
  <si>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</si>
  <si>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</si>
  <si>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</si>
  <si>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</si>
  <si>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</si>
  <si>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</si>
  <si>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</si>
  <si>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</si>
  <si>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</si>
  <si>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</si>
  <si>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</si>
  <si>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</si>
  <si>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</si>
  <si>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</si>
  <si>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</si>
  <si>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</si>
  <si>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</si>
  <si>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</si>
  <si>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</si>
  <si>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</si>
  <si>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</si>
  <si>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</si>
  <si>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</si>
  <si>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</si>
  <si>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</si>
  <si>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</si>
  <si>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</si>
  <si>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</si>
  <si>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</si>
  <si>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</si>
  <si>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</si>
  <si>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</si>
  <si>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</si>
  <si>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</si>
  <si>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</si>
  <si>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</si>
  <si>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</si>
  <si>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</si>
  <si>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</si>
  <si>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</si>
  <si>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</si>
  <si>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</si>
  <si>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</si>
  <si>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</si>
  <si>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</si>
  <si>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</si>
  <si>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</si>
  <si>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</si>
  <si>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</si>
  <si>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</si>
  <si>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</si>
  <si>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</si>
  <si>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</si>
  <si>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</si>
  <si>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</si>
  <si>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</si>
  <si>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</si>
  <si>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</si>
  <si>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</si>
  <si>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</si>
  <si>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</si>
  <si>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</si>
  <si>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</si>
  <si>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</si>
  <si>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</si>
  <si>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</si>
  <si>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</si>
  <si>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</si>
  <si>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</si>
  <si>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</si>
  <si>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</si>
  <si>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</si>
  <si>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</si>
  <si>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</si>
  <si>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</si>
  <si>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</si>
  <si>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</si>
  <si>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</si>
  <si>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</si>
  <si>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</si>
  <si>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</si>
  <si>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</si>
  <si>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</si>
  <si>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</si>
  <si>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</si>
  <si>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</si>
  <si>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</si>
  <si>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</si>
  <si>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</si>
  <si>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</si>
  <si>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</si>
  <si>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</si>
  <si>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</si>
  <si>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</si>
  <si>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</si>
  <si>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</si>
  <si>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</si>
  <si>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</si>
  <si>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</si>
  <si>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</si>
  <si>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</si>
  <si>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</si>
  <si>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</si>
  <si>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</si>
  <si>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</si>
  <si>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</si>
  <si>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</si>
  <si>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</si>
  <si>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</si>
  <si>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</si>
  <si>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</si>
  <si>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</si>
  <si>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</si>
  <si>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</si>
  <si>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</si>
  <si>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</si>
  <si>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</si>
  <si>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</si>
  <si>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</si>
  <si>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</si>
  <si>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</si>
  <si>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</si>
  <si>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</si>
  <si>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</si>
  <si>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</si>
  <si>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</si>
  <si>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</si>
  <si>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</si>
  <si>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</si>
  <si>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</si>
  <si>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</si>
  <si>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</si>
  <si>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</si>
  <si>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</si>
  <si>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</si>
  <si>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</si>
  <si>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</si>
  <si>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</si>
  <si>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</si>
  <si>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</si>
  <si>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</si>
  <si>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</si>
  <si>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</si>
  <si>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</si>
  <si>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</si>
  <si>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</si>
  <si>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</si>
  <si>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</si>
  <si>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</si>
  <si>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</si>
  <si>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</si>
  <si>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</si>
  <si>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</si>
  <si>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</si>
  <si>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</si>
  <si>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</si>
  <si>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</si>
  <si>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</si>
  <si>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</si>
  <si>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</si>
  <si>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</si>
  <si>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</si>
  <si>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</si>
  <si>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</si>
  <si>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</si>
  <si>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</si>
  <si>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</si>
  <si>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</si>
  <si>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</si>
  <si>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</si>
  <si>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</si>
  <si>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</si>
  <si>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</si>
  <si>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</si>
  <si>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</si>
  <si>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</si>
  <si>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</si>
  <si>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</si>
  <si>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</si>
  <si>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</si>
  <si>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</si>
  <si>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</si>
  <si>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</si>
  <si>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</si>
  <si>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</si>
  <si>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</si>
  <si>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</si>
  <si>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</si>
  <si>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</si>
  <si>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</si>
  <si>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</si>
  <si>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</si>
  <si>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</si>
  <si>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</si>
  <si>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</si>
  <si>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</si>
  <si>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</si>
  <si>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</si>
  <si>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</si>
  <si>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</si>
  <si>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</si>
  <si>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</si>
  <si>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</si>
  <si>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</si>
  <si>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</si>
  <si>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</si>
  <si>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</si>
  <si>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</si>
  <si>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</si>
  <si>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</si>
  <si>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</si>
  <si>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</si>
  <si>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</si>
  <si>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</si>
  <si>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</si>
  <si>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</si>
  <si>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</si>
  <si>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</si>
  <si>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</si>
  <si>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</si>
  <si>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</si>
  <si>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</si>
  <si>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</si>
  <si>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</si>
  <si>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</si>
  <si>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</si>
  <si>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</si>
  <si>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</si>
  <si>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</si>
  <si>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</si>
  <si>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</si>
  <si>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</si>
  <si>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</si>
  <si>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</si>
  <si>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</si>
  <si>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</si>
  <si>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</si>
  <si>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</si>
  <si>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</si>
  <si>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</si>
  <si>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</si>
  <si>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</si>
  <si>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</si>
  <si>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</si>
  <si>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</si>
  <si>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</si>
  <si>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</si>
  <si>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</si>
  <si>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</si>
  <si>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</si>
  <si>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</si>
  <si>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</si>
  <si>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</si>
  <si>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</si>
  <si>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</si>
  <si>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</si>
  <si>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</si>
  <si>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</si>
  <si>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</si>
  <si>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</si>
  <si>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</si>
  <si>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</si>
  <si>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</si>
  <si>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</si>
  <si>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</si>
  <si>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</si>
  <si>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</si>
  <si>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</si>
  <si>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</si>
  <si>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</si>
  <si>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</si>
  <si>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</si>
  <si>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</si>
  <si>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</si>
  <si>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</si>
  <si>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</si>
  <si>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</si>
  <si>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</si>
  <si>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</si>
  <si>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</si>
  <si>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</si>
  <si>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</si>
  <si>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</si>
  <si>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</si>
  <si>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</si>
  <si>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</si>
  <si>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</si>
  <si>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</si>
  <si>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</si>
  <si>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</si>
  <si>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</si>
  <si>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</si>
  <si>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</si>
  <si>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</si>
  <si>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</si>
  <si>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</si>
  <si>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</si>
  <si>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</si>
  <si>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</si>
  <si>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</si>
  <si>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</si>
  <si>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</si>
  <si>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</si>
  <si>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</si>
  <si>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</si>
  <si>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</si>
  <si>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</si>
  <si>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</si>
  <si>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</si>
  <si>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</si>
  <si>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</si>
  <si>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</si>
  <si>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</si>
  <si>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</si>
  <si>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</si>
  <si>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</si>
  <si>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</si>
  <si>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</si>
  <si>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</si>
  <si>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</si>
  <si>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</si>
  <si>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</si>
  <si>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</si>
  <si>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</si>
  <si>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</si>
  <si>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</si>
  <si>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</si>
  <si>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</si>
  <si>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</si>
  <si>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</si>
  <si>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</si>
  <si>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</si>
  <si>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</si>
  <si>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</si>
  <si>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</si>
  <si>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</si>
  <si>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</si>
  <si>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</si>
  <si>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</si>
  <si>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</si>
  <si>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</si>
  <si>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</si>
  <si>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</si>
  <si>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</si>
  <si>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</si>
  <si>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</si>
  <si>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</si>
  <si>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</si>
  <si>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</si>
  <si>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</si>
  <si>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</si>
  <si>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</si>
  <si>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</si>
  <si>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</si>
  <si>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</si>
  <si>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</si>
  <si>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</si>
  <si>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</si>
  <si>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</si>
  <si>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</si>
  <si>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</si>
  <si>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</si>
  <si>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</si>
  <si>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</si>
  <si>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</si>
  <si>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</si>
  <si>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</si>
  <si>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</si>
  <si>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</si>
  <si>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</si>
  <si>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</si>
  <si>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</si>
  <si>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</si>
  <si>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</si>
  <si>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</si>
  <si>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</si>
  <si>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</si>
  <si>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</si>
  <si>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</si>
  <si>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</si>
  <si>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</si>
  <si>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</si>
  <si>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</si>
  <si>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</si>
  <si>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</si>
  <si>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</si>
  <si>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</si>
  <si>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</si>
  <si>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</si>
  <si>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</si>
  <si>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</si>
  <si>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</si>
  <si>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</si>
  <si>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</si>
  <si>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</si>
  <si>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</si>
  <si>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</si>
  <si>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</si>
  <si>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</si>
  <si>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</si>
  <si>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</si>
  <si>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</si>
  <si>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</si>
  <si>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</si>
  <si>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</si>
  <si>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</si>
  <si>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</si>
  <si>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</si>
  <si>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</si>
  <si>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</si>
  <si>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</si>
  <si>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</si>
  <si>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</si>
  <si>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</si>
  <si>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</si>
  <si>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</si>
  <si>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</si>
  <si>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</si>
  <si>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</si>
  <si>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</si>
  <si>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</si>
  <si>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</si>
  <si>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</si>
  <si>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</si>
  <si>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</si>
  <si>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</si>
  <si>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</si>
  <si>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</si>
  <si>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</si>
  <si>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</si>
  <si>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</si>
  <si>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</si>
  <si>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</si>
  <si>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</si>
  <si>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</si>
  <si>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</si>
  <si>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</si>
  <si>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</si>
  <si>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</si>
  <si>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</si>
  <si>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</si>
  <si>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</si>
  <si>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</si>
  <si>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</si>
  <si>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</si>
  <si>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</si>
  <si>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</si>
  <si>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</si>
  <si>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</si>
  <si>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</si>
  <si>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</si>
  <si>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</si>
  <si>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</si>
  <si>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</si>
  <si>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</si>
  <si>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</si>
  <si>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</si>
  <si>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</si>
  <si>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</si>
  <si>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</si>
  <si>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</si>
  <si>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</si>
  <si>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</si>
  <si>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</si>
  <si>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</si>
  <si>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</si>
  <si>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</si>
  <si>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</si>
  <si>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</si>
  <si>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</si>
  <si>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</si>
  <si>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</si>
  <si>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</si>
  <si>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</si>
  <si>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</si>
  <si>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</si>
  <si>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</si>
  <si>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</si>
  <si>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</si>
  <si>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</si>
  <si>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</si>
  <si>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</si>
  <si>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</si>
  <si>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</si>
  <si>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</si>
  <si>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</si>
  <si>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</si>
  <si>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</si>
  <si>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</si>
  <si>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</si>
  <si>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</si>
  <si>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</si>
  <si>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</si>
  <si>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</si>
  <si>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</si>
  <si>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</si>
  <si>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</si>
  <si>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</si>
  <si>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</si>
  <si>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</si>
  <si>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</si>
  <si>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</si>
  <si>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</si>
  <si>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</si>
  <si>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</si>
  <si>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</si>
  <si>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</si>
  <si>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</si>
  <si>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</si>
  <si>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</si>
  <si>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</si>
  <si>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</si>
  <si>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</si>
  <si>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</si>
  <si>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</si>
  <si>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</si>
  <si>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</si>
  <si>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</si>
  <si>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</si>
  <si>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</si>
  <si>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</si>
  <si>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</si>
  <si>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</si>
  <si>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</si>
  <si>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</si>
  <si>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</si>
  <si>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</si>
  <si>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</si>
  <si>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</si>
  <si>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</si>
  <si>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</si>
  <si>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</si>
  <si>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</si>
  <si>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</si>
  <si>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</si>
  <si>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</si>
  <si>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</si>
  <si>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</si>
  <si>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</si>
  <si>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</si>
  <si>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</si>
  <si>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</si>
  <si>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</si>
  <si>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</si>
  <si>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</si>
  <si>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</si>
  <si>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</si>
  <si>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</si>
  <si>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</si>
  <si>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</si>
  <si>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</si>
  <si>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</si>
  <si>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</si>
  <si>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</si>
  <si>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</si>
  <si>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</si>
  <si>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</si>
  <si>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</si>
  <si>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</si>
  <si>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</si>
  <si>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</si>
  <si>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</si>
  <si>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</si>
  <si>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</si>
  <si>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</si>
  <si>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</si>
  <si>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</si>
  <si>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</si>
  <si>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</si>
  <si>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</si>
  <si>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</si>
  <si>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</si>
  <si>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</si>
  <si>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</si>
  <si>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</si>
  <si>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</si>
  <si>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</si>
  <si>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</si>
  <si>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</si>
  <si>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</si>
  <si>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</si>
  <si>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</si>
  <si>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</si>
  <si>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</si>
  <si>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</si>
  <si>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</si>
  <si>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</si>
  <si>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</si>
  <si>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</si>
  <si>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</si>
  <si>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</si>
  <si>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</si>
  <si>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</si>
  <si>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</si>
  <si>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</si>
  <si>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</si>
  <si>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</si>
  <si>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</si>
  <si>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</si>
  <si>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</si>
  <si>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</si>
  <si>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</si>
  <si>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</si>
  <si>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</si>
  <si>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</si>
  <si>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</si>
  <si>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</si>
  <si>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</si>
  <si>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</si>
  <si>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</si>
  <si>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</si>
  <si>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</si>
  <si>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</si>
  <si>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</si>
  <si>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</si>
  <si>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</si>
  <si>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</si>
  <si>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</si>
  <si>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</si>
  <si>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</si>
  <si>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</si>
  <si>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</si>
  <si>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</si>
  <si>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</si>
  <si>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</si>
  <si>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</si>
  <si>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</si>
  <si>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</si>
  <si>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</si>
  <si>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</si>
  <si>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</si>
  <si>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</si>
  <si>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</si>
  <si>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</si>
  <si>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</si>
  <si>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</si>
  <si>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</si>
  <si>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</si>
  <si>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</si>
  <si>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</si>
  <si>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</si>
  <si>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</si>
  <si>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</si>
  <si>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</si>
  <si>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</si>
  <si>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</si>
  <si>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</si>
  <si>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</si>
  <si>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</si>
  <si>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</si>
  <si>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</si>
  <si>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</si>
  <si>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</si>
  <si>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</si>
  <si>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</si>
  <si>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</si>
  <si>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</si>
  <si>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</si>
  <si>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</si>
  <si>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</si>
  <si>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</si>
  <si>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</si>
  <si>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</si>
  <si>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</si>
  <si>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</si>
  <si>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</si>
  <si>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</si>
  <si>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</si>
  <si>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</si>
  <si>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</si>
  <si>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</si>
  <si>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</si>
  <si>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</si>
  <si>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</si>
  <si>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</si>
  <si>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</si>
  <si>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</si>
  <si>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</si>
  <si>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</si>
  <si>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</si>
  <si>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</si>
  <si>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</si>
  <si>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</si>
  <si>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</si>
  <si>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</si>
  <si>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</si>
  <si>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</si>
  <si>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</si>
  <si>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</si>
  <si>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</si>
  <si>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</si>
  <si>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</si>
  <si>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</si>
  <si>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</si>
  <si>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</si>
  <si>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</si>
  <si>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</si>
  <si>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</si>
  <si>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</si>
  <si>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</si>
  <si>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</si>
  <si>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</si>
  <si>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</si>
  <si>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</si>
  <si>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</si>
  <si>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</si>
  <si>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</si>
  <si>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</si>
  <si>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</si>
  <si>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</si>
  <si>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</si>
  <si>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</si>
  <si>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</si>
  <si>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</si>
  <si>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</si>
  <si>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</si>
  <si>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</si>
  <si>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</si>
  <si>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</si>
  <si>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</si>
  <si>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</si>
  <si>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</si>
  <si>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</si>
  <si>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</si>
  <si>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</si>
  <si>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</si>
  <si>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</si>
  <si>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</si>
  <si>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</si>
  <si>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</si>
  <si>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</si>
  <si>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</si>
  <si>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</si>
  <si>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</si>
  <si>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</si>
  <si>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</si>
  <si>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</si>
  <si>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</si>
  <si>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</si>
  <si>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</si>
  <si>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</si>
  <si>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</si>
  <si>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</si>
  <si>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</si>
  <si>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</si>
  <si>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</si>
  <si>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</si>
  <si>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</si>
  <si>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</si>
  <si>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</si>
  <si>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</si>
  <si>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</si>
  <si>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</si>
  <si>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</si>
  <si>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</si>
  <si>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</si>
  <si>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</si>
  <si>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</si>
  <si>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</si>
  <si>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</si>
  <si>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</si>
  <si>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</si>
  <si>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</si>
  <si>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</si>
  <si>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</si>
  <si>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</si>
  <si>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</si>
  <si>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</si>
  <si>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</si>
  <si>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</si>
  <si>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</si>
  <si>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</si>
  <si>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</si>
  <si>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</si>
  <si>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</si>
  <si>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</si>
  <si>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</si>
  <si>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</si>
  <si>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</si>
  <si>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</si>
  <si>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</si>
  <si>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</si>
  <si>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</si>
  <si>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</si>
  <si>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</si>
  <si>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</si>
  <si>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</si>
  <si>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</si>
  <si>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</si>
  <si>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</si>
  <si>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</si>
  <si>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</si>
  <si>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</si>
  <si>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</si>
  <si>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</si>
  <si>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</si>
  <si>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</si>
  <si>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</si>
  <si>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</si>
  <si>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</si>
  <si>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</si>
  <si>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</si>
  <si>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</si>
  <si>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</si>
  <si>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</si>
  <si>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</si>
  <si>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</si>
  <si>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</si>
  <si>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</si>
  <si>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</si>
  <si>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</si>
  <si>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</si>
  <si>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</si>
  <si>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</si>
  <si>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</si>
  <si>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</si>
  <si>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</si>
  <si>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</si>
  <si>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</si>
  <si>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</si>
  <si>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</si>
  <si>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</si>
  <si>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</si>
  <si>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</si>
  <si>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</si>
  <si>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</si>
  <si>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</si>
  <si>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</si>
  <si>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</si>
  <si>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</si>
  <si>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</si>
  <si>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</si>
  <si>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</si>
  <si>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</si>
  <si>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</si>
  <si>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</si>
  <si>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</si>
  <si>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</si>
  <si>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</si>
  <si>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</si>
  <si>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</si>
  <si>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</si>
  <si>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</si>
  <si>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</si>
  <si>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</si>
  <si>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</si>
  <si>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</si>
  <si>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</si>
  <si>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</si>
  <si>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</si>
  <si>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</si>
  <si>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</si>
  <si>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</si>
  <si>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</si>
  <si>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</si>
  <si>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</si>
  <si>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</si>
  <si>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</si>
  <si>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</si>
  <si>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</si>
  <si>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</si>
  <si>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</si>
  <si>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</si>
  <si>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</si>
  <si>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</si>
  <si>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</si>
  <si>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</si>
  <si>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</si>
  <si>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</si>
  <si>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</si>
  <si>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</si>
  <si>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</si>
  <si>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</si>
  <si>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</si>
  <si>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</si>
  <si>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</si>
  <si>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</si>
  <si>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</si>
  <si>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</si>
  <si>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</si>
  <si>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</si>
  <si>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</si>
  <si>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</si>
  <si>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</si>
  <si>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</si>
  <si>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</si>
  <si>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</si>
  <si>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</si>
  <si>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</si>
  <si>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</si>
  <si>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</si>
  <si>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</si>
  <si>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</si>
  <si>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</si>
  <si>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</si>
  <si>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</si>
  <si>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</si>
  <si>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</si>
  <si>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</si>
  <si>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</si>
  <si>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</si>
  <si>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</si>
  <si>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</si>
  <si>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</si>
  <si>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</si>
  <si>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</si>
  <si>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</si>
  <si>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</si>
  <si>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</si>
  <si>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</si>
  <si>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</si>
  <si>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</si>
  <si>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</si>
  <si>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</si>
  <si>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</si>
  <si>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</si>
  <si>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</si>
  <si>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</si>
  <si>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</si>
  <si>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</si>
  <si>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</si>
  <si>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</si>
  <si>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</si>
  <si>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</si>
  <si>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</si>
  <si>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</si>
  <si>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</si>
  <si>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</si>
  <si>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</si>
  <si>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</si>
  <si>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</si>
  <si>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</si>
  <si>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</si>
  <si>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</si>
  <si>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</si>
  <si>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</si>
  <si>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</si>
  <si>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</si>
  <si>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</si>
  <si>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</si>
  <si>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</si>
  <si>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</si>
  <si>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</si>
  <si>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</si>
  <si>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</si>
  <si>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</si>
  <si>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</si>
  <si>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</si>
  <si>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</si>
  <si>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</si>
  <si>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</si>
  <si>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</si>
  <si>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</si>
  <si>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</si>
  <si>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</si>
  <si>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</si>
  <si>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</si>
  <si>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</si>
  <si>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</si>
  <si>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</si>
  <si>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</si>
  <si>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</si>
  <si>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</si>
  <si>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</si>
  <si>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</si>
  <si>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</si>
  <si>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</si>
  <si>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</si>
  <si>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</si>
  <si>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</si>
  <si>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</si>
  <si>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</si>
  <si>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</si>
  <si>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</si>
  <si>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</si>
  <si>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</si>
  <si>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</si>
  <si>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</si>
  <si>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</si>
  <si>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</si>
  <si>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</si>
  <si>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</si>
  <si>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</si>
  <si>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</si>
  <si>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</si>
  <si>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</si>
  <si>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</si>
  <si>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</si>
  <si>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</si>
  <si>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</si>
  <si>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</si>
  <si>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</si>
  <si>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</si>
  <si>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</si>
  <si>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</si>
  <si>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</si>
  <si>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</si>
  <si>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</si>
  <si>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</si>
  <si>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</si>
  <si>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</si>
  <si>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</si>
  <si>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</si>
  <si>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</si>
  <si>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</si>
  <si>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</si>
  <si>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</si>
  <si>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</si>
  <si>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</si>
  <si>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</si>
  <si>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</si>
  <si>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</si>
  <si>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</si>
  <si>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</si>
  <si>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</si>
  <si>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</si>
  <si>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</si>
  <si>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</si>
  <si>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</si>
  <si>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</si>
  <si>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</si>
  <si>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</si>
  <si>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</si>
  <si>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</si>
  <si>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</si>
  <si>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</si>
  <si>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</si>
  <si>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</si>
  <si>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</si>
  <si>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</si>
  <si>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</si>
  <si>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</si>
  <si>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</si>
  <si>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</si>
  <si>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</si>
  <si>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</si>
  <si>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</si>
  <si>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</si>
  <si>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</si>
  <si>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</si>
  <si>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</si>
  <si>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</si>
  <si>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</si>
  <si>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</si>
  <si>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</si>
  <si>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</si>
  <si>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</si>
  <si>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</si>
  <si>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</si>
  <si>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</si>
  <si>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</si>
  <si>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</si>
  <si>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</si>
  <si>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</si>
  <si>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</si>
  <si>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</si>
  <si>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</si>
  <si>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</si>
  <si>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</si>
  <si>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</si>
  <si>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</si>
  <si>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</si>
  <si>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</si>
  <si>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</si>
  <si>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</si>
  <si>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</si>
  <si>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</si>
  <si>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</si>
  <si>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</si>
  <si>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</si>
  <si>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</si>
  <si>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</si>
  <si>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</si>
  <si>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</si>
  <si>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</si>
  <si>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</si>
  <si>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</si>
  <si>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</si>
  <si>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</si>
  <si>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</si>
  <si>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</si>
  <si>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</si>
  <si>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</si>
  <si>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</si>
  <si>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</si>
  <si>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</si>
  <si>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</si>
  <si>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</si>
  <si>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</si>
  <si>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</si>
  <si>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</si>
  <si>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</si>
  <si>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</si>
  <si>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</si>
  <si>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</si>
  <si>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</si>
  <si>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</si>
  <si>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</si>
  <si>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</si>
  <si>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</si>
  <si>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</si>
  <si>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</si>
  <si>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</si>
  <si>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</si>
  <si>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</si>
  <si>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</si>
  <si>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</si>
  <si>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</si>
  <si>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</si>
  <si>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</si>
  <si>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</si>
  <si>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</si>
  <si>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</si>
  <si>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</si>
  <si>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</si>
  <si>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</si>
  <si>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</si>
  <si>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</si>
  <si>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</si>
  <si>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</si>
  <si>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</si>
  <si>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</si>
  <si>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</si>
  <si>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</si>
  <si>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</si>
  <si>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</si>
  <si>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</si>
  <si>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</si>
  <si>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</si>
  <si>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</si>
  <si>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</si>
  <si>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</si>
  <si>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</si>
  <si>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</si>
  <si>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</si>
  <si>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</si>
  <si>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</si>
  <si>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</si>
  <si>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</si>
  <si>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</si>
  <si>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</si>
  <si>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</si>
  <si>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</si>
  <si>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</si>
  <si>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</si>
  <si>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</si>
  <si>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</si>
  <si>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</si>
  <si>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</si>
  <si>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</si>
  <si>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</si>
  <si>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</si>
  <si>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</si>
  <si>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</si>
  <si>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</si>
  <si>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</si>
  <si>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</si>
  <si>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</si>
  <si>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</si>
  <si>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</si>
  <si>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</si>
  <si>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</si>
  <si>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</si>
  <si>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</si>
  <si>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</si>
  <si>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</si>
  <si>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</si>
  <si>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</si>
  <si>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</si>
  <si>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</si>
  <si>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</si>
  <si>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</si>
  <si>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</si>
  <si>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</si>
  <si>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</si>
  <si>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</si>
  <si>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</si>
  <si>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</si>
  <si>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</si>
  <si>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</si>
  <si>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</si>
  <si>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</si>
  <si>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</si>
  <si>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</si>
  <si>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</si>
  <si>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</si>
  <si>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</si>
  <si>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</si>
  <si>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</si>
  <si>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</si>
  <si>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</si>
  <si>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</si>
  <si>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</si>
  <si>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</si>
  <si>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</si>
  <si>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</si>
  <si>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</si>
  <si>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</si>
  <si>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</si>
  <si>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</si>
  <si>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</si>
  <si>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</si>
  <si>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</si>
  <si>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</si>
  <si>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</si>
  <si>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</si>
  <si>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</si>
  <si>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</si>
  <si>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</si>
  <si>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</si>
  <si>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</si>
  <si>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</si>
  <si>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</si>
  <si>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</si>
  <si>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</si>
  <si>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</si>
  <si>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</si>
  <si>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</si>
  <si>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</si>
  <si>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</si>
  <si>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</si>
  <si>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</si>
  <si>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</si>
  <si>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</si>
  <si>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</si>
  <si>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</si>
  <si>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</si>
  <si>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</si>
  <si>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</si>
  <si>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</si>
  <si>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</si>
  <si>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</si>
  <si>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</si>
  <si>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</si>
  <si>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</si>
  <si>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</si>
  <si>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</si>
  <si>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</si>
  <si>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</si>
  <si>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</si>
  <si>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</si>
  <si>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</si>
  <si>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</si>
  <si>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</si>
  <si>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</si>
  <si>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</si>
  <si>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</si>
  <si>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</si>
  <si>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</si>
  <si>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</si>
  <si>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</si>
  <si>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</si>
  <si>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</si>
  <si>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</si>
  <si>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</si>
  <si>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</si>
  <si>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</si>
  <si>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</si>
  <si>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</si>
  <si>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</si>
  <si>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</si>
  <si>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</si>
  <si>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</si>
  <si>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</si>
  <si>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</si>
  <si>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</si>
  <si>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</si>
  <si>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</si>
  <si>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</si>
  <si>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</si>
  <si>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</si>
  <si>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</si>
  <si>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</si>
  <si>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</si>
  <si>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</si>
  <si>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</si>
  <si>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</si>
  <si>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</si>
  <si>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</si>
  <si>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</si>
  <si>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</si>
  <si>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</si>
  <si>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</si>
  <si>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</si>
  <si>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</si>
  <si>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</si>
  <si>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</si>
  <si>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</si>
  <si>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</si>
  <si>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</si>
  <si>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</si>
  <si>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</si>
  <si>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</si>
  <si>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</si>
  <si>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</si>
  <si>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</si>
  <si>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</si>
  <si>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</si>
  <si>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</si>
  <si>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</si>
  <si>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</si>
  <si>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</si>
  <si>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</si>
  <si>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</si>
  <si>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</si>
  <si>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</si>
  <si>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</si>
  <si>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</si>
  <si>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</si>
  <si>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</si>
  <si>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</si>
  <si>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</si>
  <si>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</si>
  <si>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</si>
  <si>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</si>
  <si>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</si>
  <si>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</si>
  <si>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</si>
  <si>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</si>
  <si>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</si>
  <si>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</si>
  <si>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</si>
  <si>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</si>
  <si>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</si>
  <si>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</si>
  <si>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</si>
  <si>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</si>
  <si>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</si>
  <si>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</si>
  <si>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</si>
  <si>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</si>
  <si>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</si>
  <si>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</si>
  <si>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</si>
  <si>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</si>
  <si>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</si>
  <si>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</si>
  <si>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</si>
  <si>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</si>
  <si>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</si>
  <si>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</si>
  <si>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</si>
  <si>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</si>
  <si>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</si>
  <si>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</si>
  <si>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</si>
  <si>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</si>
  <si>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</si>
  <si>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</si>
  <si>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</si>
  <si>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</si>
  <si>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</si>
  <si>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</si>
  <si>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</si>
  <si>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</si>
  <si>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</si>
  <si>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</si>
  <si>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</si>
  <si>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</si>
  <si>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</si>
  <si>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</si>
  <si>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</si>
  <si>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</si>
  <si>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</si>
  <si>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</si>
  <si>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</si>
  <si>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</si>
  <si>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</si>
  <si>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</si>
  <si>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</si>
  <si>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</si>
  <si>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</si>
  <si>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</si>
  <si>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</si>
  <si>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</si>
  <si>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</si>
  <si>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</si>
  <si>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</si>
  <si>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</si>
  <si>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</si>
  <si>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</si>
  <si>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</si>
  <si>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</si>
  <si>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</si>
  <si>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</si>
  <si>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</si>
  <si>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</si>
  <si>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</si>
  <si>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</si>
  <si>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</si>
  <si>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</si>
  <si>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</si>
  <si>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</si>
  <si>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</si>
  <si>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</si>
  <si>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</si>
  <si>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</si>
  <si>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</si>
  <si>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</si>
  <si>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</si>
  <si>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</si>
  <si>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</si>
  <si>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</si>
  <si>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</si>
  <si>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</si>
  <si>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</si>
  <si>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</si>
  <si>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</si>
  <si>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</si>
  <si>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</si>
  <si>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</si>
  <si>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</si>
  <si>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</si>
  <si>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</si>
  <si>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</si>
  <si>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</si>
  <si>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</si>
  <si>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</si>
  <si>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</si>
  <si>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</si>
  <si>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</si>
  <si>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</si>
  <si>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</si>
  <si>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</si>
  <si>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</si>
  <si>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</si>
  <si>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</si>
  <si>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</si>
  <si>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</si>
  <si>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</si>
  <si>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</si>
  <si>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</si>
  <si>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</si>
  <si>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</si>
  <si>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</si>
  <si>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</si>
  <si>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</si>
  <si>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</si>
  <si>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</si>
  <si>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</si>
  <si>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</si>
  <si>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</si>
  <si>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</si>
  <si>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</si>
  <si>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</si>
  <si>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</si>
  <si>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</si>
  <si>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</si>
  <si>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</si>
  <si>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</si>
  <si>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</si>
  <si>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</si>
  <si>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</si>
  <si>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</si>
  <si>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</si>
  <si>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</si>
  <si>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</si>
  <si>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</si>
  <si>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</si>
  <si>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</si>
  <si>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</si>
  <si>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</si>
  <si>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</si>
  <si>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</si>
  <si>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</si>
  <si>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</si>
  <si>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</si>
  <si>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</si>
  <si>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</si>
  <si>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</si>
  <si>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</si>
  <si>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</si>
  <si>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</si>
  <si>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</si>
  <si>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</si>
  <si>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</si>
  <si>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</si>
  <si>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</si>
  <si>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</si>
  <si>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</si>
  <si>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</si>
  <si>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</si>
  <si>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</si>
  <si>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</si>
  <si>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</si>
  <si>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</si>
  <si>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</si>
  <si>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</si>
  <si>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</si>
  <si>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</si>
  <si>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</si>
  <si>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</si>
  <si>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</si>
  <si>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</si>
  <si>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</si>
  <si>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</si>
  <si>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</si>
  <si>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</si>
  <si>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</si>
  <si>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</si>
  <si>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</si>
  <si>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</si>
  <si>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</si>
  <si>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</si>
  <si>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</si>
  <si>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</si>
  <si>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</si>
  <si>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</si>
  <si>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</si>
  <si>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</si>
  <si>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</si>
  <si>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</si>
  <si>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</si>
  <si>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</si>
  <si>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</si>
  <si>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</si>
  <si>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</si>
  <si>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</si>
  <si>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</si>
  <si>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</si>
  <si>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</si>
  <si>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</si>
  <si>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</si>
  <si>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</si>
  <si>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</si>
  <si>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</si>
  <si>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</si>
  <si>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</si>
  <si>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</si>
  <si>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</si>
  <si>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</si>
  <si>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</si>
  <si>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</si>
  <si>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</si>
  <si>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</si>
  <si>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</si>
  <si>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</si>
  <si>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</si>
  <si>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</si>
  <si>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</si>
  <si>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</si>
  <si>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</si>
  <si>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</si>
  <si>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</si>
  <si>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</si>
  <si>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</si>
  <si>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</si>
  <si>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</si>
  <si>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</si>
  <si>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</si>
  <si>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</si>
  <si>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</si>
  <si>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</si>
  <si>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</si>
  <si>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</si>
  <si>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</si>
  <si>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</si>
  <si>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</si>
  <si>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</si>
  <si>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</si>
  <si>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</si>
  <si>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</si>
  <si>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</si>
  <si>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</si>
  <si>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</si>
  <si>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</si>
  <si>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</si>
  <si>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</si>
  <si>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</si>
  <si>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</si>
  <si>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</si>
  <si>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</si>
  <si>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</si>
  <si>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</si>
  <si>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</si>
  <si>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</si>
  <si>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</si>
  <si>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</si>
  <si>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</si>
  <si>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</si>
  <si>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</si>
  <si>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</si>
  <si>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</si>
  <si>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</si>
  <si>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</si>
  <si>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</si>
  <si>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</si>
  <si>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</si>
  <si>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</si>
  <si>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</si>
  <si>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</si>
  <si>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</si>
  <si>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</si>
  <si>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</si>
  <si>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</si>
  <si>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</si>
  <si>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</si>
  <si>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</si>
  <si>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</si>
  <si>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</si>
  <si>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</si>
  <si>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</si>
  <si>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</si>
  <si>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</si>
  <si>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</si>
  <si>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</si>
  <si>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</si>
  <si>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</si>
  <si>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</si>
  <si>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</si>
  <si>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</si>
  <si>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</si>
  <si>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</si>
  <si>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</si>
  <si>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</si>
  <si>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</si>
  <si>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</si>
  <si>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</si>
  <si>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</si>
  <si>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</si>
  <si>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</si>
  <si>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</si>
  <si>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</si>
  <si>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</si>
  <si>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</si>
  <si>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</si>
  <si>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</si>
  <si>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</si>
  <si>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</si>
  <si>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</si>
  <si>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</si>
  <si>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</si>
  <si>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</si>
  <si>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</si>
  <si>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</si>
  <si>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</si>
  <si>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</si>
  <si>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</si>
  <si>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</si>
  <si>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</si>
  <si>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</si>
  <si>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</si>
  <si>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</si>
  <si>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</si>
  <si>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</si>
  <si>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</si>
  <si>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</si>
  <si>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</si>
  <si>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</si>
  <si>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</si>
  <si>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</si>
  <si>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</si>
  <si>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</si>
  <si>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</si>
  <si>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</si>
  <si>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</si>
  <si>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</si>
  <si>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</si>
  <si>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</si>
  <si>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</si>
  <si>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</si>
  <si>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</si>
  <si>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</si>
  <si>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</si>
  <si>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</si>
  <si>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</si>
  <si>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</si>
  <si>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</si>
  <si>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</si>
  <si>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</si>
  <si>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</si>
  <si>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</si>
  <si>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</si>
  <si>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</si>
  <si>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</si>
  <si>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</si>
  <si>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</si>
  <si>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</si>
  <si>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</si>
  <si>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</si>
  <si>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</si>
  <si>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</si>
  <si>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</si>
  <si>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</si>
  <si>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</si>
  <si>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</si>
  <si>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</si>
  <si>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</si>
  <si>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</si>
  <si>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</si>
  <si>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</si>
  <si>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</si>
  <si>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</si>
  <si>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</si>
  <si>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</si>
  <si>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</si>
  <si>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</si>
  <si>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</si>
  <si>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</si>
  <si>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</si>
  <si>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</si>
  <si>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</si>
  <si>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</si>
  <si>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</si>
  <si>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</si>
  <si>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</si>
  <si>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</si>
  <si>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</si>
  <si>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</si>
  <si>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</si>
  <si>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</si>
  <si>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</si>
  <si>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</si>
  <si>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</si>
  <si>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</si>
  <si>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</si>
  <si>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</si>
  <si>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</si>
  <si>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</si>
  <si>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</si>
  <si>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</si>
  <si>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</si>
  <si>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</si>
  <si>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</si>
  <si>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</si>
  <si>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</si>
  <si>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</si>
  <si>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</si>
  <si>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</si>
  <si>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</si>
  <si>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</si>
  <si>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</si>
  <si>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</si>
  <si>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</si>
  <si>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</si>
  <si>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</si>
  <si>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</si>
  <si>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</si>
  <si>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</si>
  <si>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</si>
  <si>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</si>
  <si>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</si>
  <si>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</si>
  <si>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</si>
  <si>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</si>
  <si>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</si>
  <si>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</si>
  <si>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</si>
  <si>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</si>
  <si>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</si>
  <si>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</si>
  <si>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</si>
  <si>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</si>
  <si>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</si>
  <si>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</si>
  <si>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</si>
  <si>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</si>
  <si>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</si>
  <si>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</si>
  <si>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</si>
  <si>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</si>
  <si>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</si>
  <si>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</si>
  <si>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</si>
  <si>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</si>
  <si>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</si>
  <si>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</si>
  <si>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</si>
  <si>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</si>
  <si>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</si>
  <si>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</si>
  <si>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</si>
  <si>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</si>
  <si>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</si>
  <si>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</si>
  <si>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</si>
  <si>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</si>
  <si>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</si>
  <si>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</si>
  <si>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</si>
  <si>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</si>
  <si>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</si>
  <si>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</si>
  <si>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</si>
  <si>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</si>
  <si>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</si>
  <si>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</si>
  <si>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</si>
  <si>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</si>
  <si>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</si>
  <si>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</si>
  <si>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</si>
  <si>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</si>
  <si>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</si>
  <si>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</si>
  <si>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</si>
  <si>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</si>
  <si>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</si>
  <si>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</si>
  <si>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</si>
  <si>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</si>
  <si>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</si>
  <si>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</si>
  <si>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</si>
  <si>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</si>
  <si>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</si>
  <si>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</si>
  <si>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</si>
  <si>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</si>
  <si>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</si>
  <si>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</si>
  <si>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</si>
  <si>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</si>
  <si>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</si>
  <si>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</si>
  <si>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</si>
  <si>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</si>
  <si>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</si>
  <si>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</si>
  <si>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</si>
  <si>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</si>
  <si>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</si>
  <si>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</si>
  <si>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</si>
  <si>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</si>
  <si>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</si>
  <si>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</si>
  <si>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</si>
  <si>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</si>
  <si>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</si>
  <si>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</si>
  <si>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</si>
  <si>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</si>
  <si>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</si>
  <si>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</si>
  <si>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</si>
  <si>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</si>
  <si>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</si>
  <si>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</si>
  <si>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</si>
  <si>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</si>
  <si>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</si>
  <si>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</si>
  <si>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</si>
  <si>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</si>
  <si>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</si>
  <si>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</si>
  <si>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</si>
  <si>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</si>
  <si>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</si>
  <si>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</si>
  <si>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</si>
  <si>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</si>
  <si>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</si>
  <si>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</si>
  <si>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</si>
  <si>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</si>
  <si>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</si>
  <si>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</si>
  <si>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</si>
  <si>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</si>
  <si>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</si>
  <si>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</si>
  <si>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</si>
  <si>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</si>
  <si>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</si>
  <si>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</si>
  <si>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</si>
  <si>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</si>
  <si>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</si>
  <si>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</si>
  <si>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</si>
  <si>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</si>
  <si>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</si>
  <si>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</si>
  <si>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</si>
  <si>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</si>
  <si>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</si>
  <si>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</si>
  <si>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</si>
  <si>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</si>
  <si>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</si>
  <si>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</si>
  <si>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</si>
  <si>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</si>
  <si>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</si>
  <si>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</si>
  <si>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</si>
  <si>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</si>
  <si>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</si>
  <si>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</si>
  <si>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</si>
  <si>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</si>
  <si>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</si>
  <si>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</si>
  <si>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</si>
  <si>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</si>
  <si>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</si>
  <si>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</si>
  <si>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</si>
  <si>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</si>
  <si>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</si>
  <si>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</si>
  <si>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</si>
  <si>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</si>
  <si>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</si>
  <si>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</si>
  <si>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</si>
  <si>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</si>
  <si>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</si>
  <si>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</si>
  <si>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</si>
  <si>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</si>
  <si>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</si>
  <si>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</si>
  <si>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</si>
  <si>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</si>
  <si>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</si>
  <si>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</si>
  <si>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</si>
  <si>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</si>
  <si>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</si>
  <si>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</si>
  <si>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</si>
  <si>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</si>
  <si>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</si>
  <si>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</si>
  <si>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</si>
  <si>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</si>
  <si>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</si>
  <si>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</si>
  <si>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</si>
  <si>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</si>
  <si>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</si>
  <si>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</si>
  <si>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</si>
  <si>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</si>
  <si>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</si>
  <si>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</si>
  <si>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</si>
  <si>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</si>
  <si>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</si>
  <si>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</si>
  <si>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</si>
  <si>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</si>
  <si>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</si>
  <si>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</si>
  <si>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</si>
  <si>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</si>
  <si>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</si>
  <si>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</si>
  <si>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</si>
  <si>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</si>
  <si>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</si>
  <si>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</si>
  <si>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</si>
  <si>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</si>
  <si>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</si>
  <si>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</si>
  <si>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</si>
  <si>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</si>
  <si>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</si>
  <si>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</si>
  <si>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</si>
  <si>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</si>
  <si>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</si>
  <si>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</si>
  <si>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</si>
  <si>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</si>
  <si>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</si>
  <si>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</si>
  <si>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</si>
  <si>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</si>
  <si>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</si>
  <si>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</si>
  <si>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</si>
  <si>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</si>
  <si>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</si>
  <si>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</si>
  <si>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</si>
  <si>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</si>
  <si>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</si>
  <si>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</si>
  <si>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</si>
  <si>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</si>
  <si>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</si>
  <si>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</si>
  <si>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</si>
  <si>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</si>
  <si>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</si>
  <si>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</si>
  <si>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</si>
  <si>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</si>
  <si>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</si>
  <si>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</si>
  <si>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</si>
  <si>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</si>
  <si>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</si>
  <si>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</si>
  <si>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</si>
  <si>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</si>
  <si>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</si>
  <si>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</si>
  <si>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</si>
  <si>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</si>
  <si>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</si>
  <si>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</si>
  <si>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</si>
  <si>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</si>
  <si>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</si>
  <si>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</si>
  <si>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</si>
  <si>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</si>
  <si>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</si>
  <si>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</si>
  <si>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</si>
  <si>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</si>
  <si>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</si>
  <si>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</si>
  <si>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</si>
  <si>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</si>
  <si>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</si>
  <si>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</si>
  <si>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</si>
  <si>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</si>
  <si>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</si>
  <si>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</si>
  <si>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</si>
  <si>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</si>
  <si>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</si>
  <si>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</si>
  <si>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</si>
  <si>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</si>
  <si>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</si>
  <si>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</si>
  <si>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</si>
  <si>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</si>
  <si>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</si>
  <si>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</si>
  <si>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</si>
  <si>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</si>
  <si>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</si>
  <si>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</si>
  <si>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</si>
  <si>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</si>
  <si>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</si>
  <si>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</si>
  <si>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</si>
  <si>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</si>
  <si>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</si>
  <si>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</si>
  <si>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</si>
  <si>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</si>
  <si>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</si>
  <si>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</si>
  <si>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</si>
  <si>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</si>
  <si>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</si>
  <si>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</si>
  <si>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</si>
  <si>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</si>
  <si>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</si>
  <si>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</si>
  <si>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</si>
  <si>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</si>
  <si>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</si>
  <si>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</si>
  <si>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</si>
  <si>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</si>
  <si>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</si>
  <si>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</si>
  <si>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</si>
  <si>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</si>
  <si>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</si>
  <si>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</si>
  <si>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</si>
  <si>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</si>
  <si>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</si>
  <si>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</si>
  <si>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</si>
  <si>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</si>
  <si>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</si>
  <si>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</si>
  <si>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</si>
  <si>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</si>
  <si>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</si>
  <si>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</si>
  <si>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</si>
  <si>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</si>
  <si>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</si>
  <si>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</si>
  <si>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</si>
  <si>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</si>
  <si>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</si>
  <si>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</si>
  <si>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</si>
  <si>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</si>
  <si>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</si>
  <si>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</si>
  <si>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</si>
  <si>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</si>
  <si>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</si>
  <si>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</si>
  <si>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</si>
  <si>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</si>
  <si>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</si>
  <si>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</si>
  <si>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</si>
  <si>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</si>
  <si>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</si>
  <si>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</si>
  <si>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</si>
  <si>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</si>
  <si>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</si>
  <si>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</si>
  <si>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</si>
  <si>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</si>
  <si>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</si>
  <si>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</si>
  <si>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</si>
  <si>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</si>
  <si>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</si>
  <si>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</si>
  <si>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</si>
  <si>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</si>
  <si>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</si>
  <si>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</si>
  <si>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</si>
  <si>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</si>
  <si>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</si>
  <si>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</si>
  <si>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</si>
  <si>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</si>
  <si>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</si>
  <si>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</si>
  <si>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</si>
  <si>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</si>
  <si>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</si>
  <si>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</si>
  <si>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</si>
  <si>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</si>
  <si>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</si>
  <si>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</si>
  <si>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</si>
  <si>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</si>
  <si>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</si>
  <si>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</si>
  <si>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</si>
  <si>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</si>
  <si>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</si>
  <si>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</si>
  <si>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</si>
  <si>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</si>
  <si>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</si>
  <si>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</si>
  <si>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</si>
  <si>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</si>
  <si>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</si>
  <si>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</si>
  <si>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</si>
  <si>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</si>
  <si>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</si>
  <si>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</si>
  <si>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</si>
  <si>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</si>
  <si>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</si>
  <si>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</si>
  <si>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</si>
  <si>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</si>
  <si>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</si>
  <si>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</si>
  <si>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</si>
  <si>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</si>
  <si>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</si>
  <si>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</si>
  <si>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</si>
  <si>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</si>
  <si>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</si>
  <si>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</si>
  <si>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</si>
  <si>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</si>
  <si>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</si>
  <si>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</si>
  <si>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</si>
  <si>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</si>
  <si>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</si>
  <si>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</si>
  <si>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</si>
  <si>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</si>
  <si>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</si>
  <si>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</si>
  <si>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</si>
  <si>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</si>
  <si>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</si>
  <si>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</si>
  <si>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</si>
  <si>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</si>
  <si>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</si>
  <si>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</si>
  <si>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</si>
  <si>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</si>
  <si>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</si>
  <si>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</si>
  <si>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</si>
  <si>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</si>
  <si>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</si>
  <si>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</si>
  <si>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</si>
  <si>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</si>
  <si>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</si>
  <si>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</si>
  <si>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</si>
  <si>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</si>
  <si>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</si>
  <si>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</si>
  <si>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</si>
  <si>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</si>
  <si>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</si>
  <si>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</si>
  <si>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</si>
  <si>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</si>
  <si>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</si>
  <si>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</si>
  <si>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</si>
  <si>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</si>
  <si>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</si>
  <si>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</si>
  <si>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</si>
  <si>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</si>
  <si>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</si>
  <si>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</si>
  <si>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</si>
  <si>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</si>
  <si>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</si>
  <si>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</si>
  <si>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</si>
  <si>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</si>
  <si>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</si>
  <si>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</si>
  <si>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</si>
  <si>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</si>
  <si>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</si>
  <si>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</si>
  <si>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</si>
  <si>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</si>
  <si>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</si>
  <si>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</si>
  <si>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</si>
  <si>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</si>
  <si>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</si>
  <si>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</si>
  <si>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</si>
  <si>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</si>
  <si>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</si>
  <si>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</si>
  <si>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</si>
  <si>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</si>
  <si>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</si>
  <si>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</si>
  <si>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</si>
  <si>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</si>
  <si>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</si>
  <si>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</si>
  <si>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</si>
  <si>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</si>
  <si>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</si>
  <si>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</si>
  <si>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</si>
  <si>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</si>
  <si>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</si>
  <si>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</si>
  <si>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</si>
  <si>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</si>
  <si>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</si>
  <si>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</si>
  <si>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</si>
  <si>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</si>
  <si>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</si>
  <si>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</si>
  <si>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</si>
  <si>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</si>
  <si>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</si>
  <si>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</si>
  <si>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</si>
  <si>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</si>
  <si>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</si>
  <si>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</si>
  <si>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</si>
  <si>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</si>
  <si>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</si>
  <si>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</si>
  <si>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</si>
  <si>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</si>
  <si>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</si>
  <si>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</si>
  <si>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</si>
  <si>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</si>
  <si>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</si>
  <si>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</si>
  <si>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</si>
  <si>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</si>
  <si>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</si>
  <si>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</si>
  <si>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</si>
  <si>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</si>
  <si>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</si>
  <si>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</si>
  <si>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</si>
  <si>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</si>
  <si>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</si>
  <si>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</si>
  <si>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</si>
  <si>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</si>
  <si>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</si>
  <si>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</si>
  <si>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</si>
  <si>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</si>
  <si>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</si>
  <si>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</si>
  <si>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</si>
  <si>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</si>
  <si>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</si>
  <si>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</si>
  <si>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</si>
  <si>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</si>
  <si>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</si>
  <si>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</si>
  <si>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</si>
  <si>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</si>
  <si>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</si>
  <si>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</si>
  <si>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</si>
  <si>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</si>
  <si>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</si>
  <si>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</si>
  <si>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</si>
  <si>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</si>
  <si>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</si>
  <si>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</si>
  <si>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</si>
  <si>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</si>
  <si>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</si>
  <si>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</si>
  <si>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</si>
  <si>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</si>
  <si>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</si>
  <si>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</si>
  <si>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</si>
  <si>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</si>
  <si>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</si>
  <si>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</si>
  <si>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</si>
  <si>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</si>
  <si>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</si>
  <si>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</si>
  <si>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</si>
  <si>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</si>
  <si>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</si>
  <si>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</si>
  <si>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</si>
  <si>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</si>
  <si>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</si>
  <si>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</si>
  <si>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</si>
  <si>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</si>
  <si>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</si>
  <si>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</si>
  <si>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</si>
  <si>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</si>
  <si>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</si>
  <si>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</si>
  <si>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</si>
  <si>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</si>
  <si>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</si>
  <si>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</si>
  <si>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</si>
  <si>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</si>
  <si>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</si>
  <si>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</si>
  <si>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</si>
  <si>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</si>
  <si>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</si>
  <si>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</si>
  <si>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</si>
  <si>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</si>
  <si>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</si>
  <si>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</si>
  <si>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</si>
  <si>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</si>
  <si>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</si>
  <si>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</si>
  <si>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</si>
  <si>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</si>
  <si>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</si>
  <si>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</si>
  <si>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</si>
  <si>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</si>
  <si>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</si>
  <si>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</si>
  <si>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</si>
  <si>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</si>
  <si>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</si>
  <si>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</si>
  <si>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</si>
  <si>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</si>
  <si>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</si>
  <si>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</si>
  <si>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</si>
  <si>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</si>
  <si>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</si>
  <si>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</si>
  <si>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</si>
  <si>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</si>
  <si>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</si>
  <si>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</si>
  <si>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</si>
  <si>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</si>
  <si>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</si>
  <si>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</si>
  <si>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</si>
  <si>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</si>
  <si>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</si>
  <si>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</si>
  <si>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</si>
  <si>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</si>
  <si>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</si>
  <si>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</si>
  <si>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</si>
  <si>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</si>
  <si>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</si>
  <si>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</si>
  <si>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</si>
  <si>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</si>
  <si>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</si>
  <si>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</si>
  <si>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</si>
  <si>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</si>
  <si>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</si>
  <si>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</si>
  <si>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</si>
  <si>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</si>
  <si>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</si>
  <si>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</si>
  <si>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</si>
  <si>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</si>
  <si>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</si>
  <si>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</si>
  <si>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</si>
  <si>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</si>
  <si>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</si>
  <si>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</si>
  <si>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</si>
  <si>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</si>
  <si>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</si>
  <si>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</si>
  <si>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</si>
  <si>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</si>
  <si>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</si>
  <si>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</si>
  <si>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</si>
  <si>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</si>
  <si>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</si>
  <si>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</si>
  <si>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</si>
  <si>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</si>
  <si>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</si>
  <si>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</si>
  <si>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</si>
  <si>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</si>
  <si>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</si>
  <si>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</si>
  <si>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</si>
  <si>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</si>
  <si>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</si>
  <si>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</si>
  <si>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</si>
  <si>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</si>
  <si>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</si>
  <si>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</si>
  <si>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</si>
  <si>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</si>
  <si>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</si>
  <si>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</si>
  <si>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</si>
  <si>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</si>
  <si>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</si>
  <si>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</si>
  <si>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</si>
  <si>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</si>
  <si>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</si>
  <si>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</si>
  <si>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</si>
  <si>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</si>
  <si>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</si>
  <si>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</si>
  <si>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</si>
  <si>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</si>
  <si>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</si>
  <si>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</si>
  <si>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</si>
  <si>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</si>
  <si>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</si>
  <si>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</si>
  <si>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</si>
  <si>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</si>
  <si>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</si>
  <si>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</si>
  <si>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</si>
  <si>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</si>
  <si>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</si>
  <si>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</si>
  <si>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</si>
  <si>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</si>
  <si>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</si>
  <si>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</si>
  <si>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</si>
  <si>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</si>
  <si>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</si>
  <si>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</si>
  <si>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</si>
  <si>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</si>
  <si>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</si>
  <si>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</si>
  <si>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</si>
  <si>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</si>
  <si>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</si>
  <si>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</si>
  <si>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</si>
  <si>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</si>
  <si>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</si>
  <si>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</si>
  <si>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</si>
  <si>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</si>
  <si>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</si>
  <si>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</si>
  <si>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</si>
  <si>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</si>
  <si>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</si>
  <si>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</si>
  <si>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</si>
  <si>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</si>
  <si>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</si>
  <si>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</si>
  <si>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</si>
  <si>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</si>
  <si>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</si>
  <si>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</si>
  <si>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</si>
  <si>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</si>
  <si>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</si>
  <si>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</si>
  <si>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</si>
  <si>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</si>
  <si>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</si>
  <si>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</si>
  <si>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</si>
  <si>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</si>
  <si>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</si>
  <si>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</si>
  <si>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</si>
  <si>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</si>
  <si>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</si>
  <si>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</si>
  <si>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</si>
  <si>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</si>
  <si>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</si>
  <si>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</si>
  <si>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</si>
  <si>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</si>
  <si>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</si>
  <si>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</si>
  <si>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</si>
  <si>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</si>
  <si>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</si>
  <si>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</si>
  <si>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</si>
  <si>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</si>
  <si>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</si>
  <si>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</si>
  <si>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</si>
  <si>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</si>
  <si>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</si>
  <si>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</si>
  <si>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</si>
  <si>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</si>
  <si>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</si>
  <si>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</si>
  <si>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</si>
  <si>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</si>
  <si>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</si>
  <si>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</si>
  <si>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</si>
  <si>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</si>
  <si>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</si>
  <si>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</si>
  <si>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</si>
  <si>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</si>
  <si>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</si>
  <si>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</si>
  <si>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</si>
  <si>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</si>
  <si>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</si>
  <si>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</si>
  <si>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</si>
  <si>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</si>
  <si>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</si>
  <si>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</si>
  <si>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</si>
  <si>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</si>
  <si>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</si>
  <si>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</si>
  <si>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</si>
  <si>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</si>
  <si>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</si>
  <si>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</si>
  <si>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</si>
  <si>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</si>
  <si>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</si>
  <si>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</si>
  <si>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</si>
  <si>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</si>
  <si>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</si>
  <si>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</si>
  <si>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</si>
  <si>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</si>
  <si>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</si>
  <si>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</si>
  <si>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</si>
  <si>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</si>
  <si>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</si>
  <si>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</si>
  <si>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</si>
  <si>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</si>
  <si>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</si>
  <si>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</si>
  <si>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</si>
  <si>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</si>
  <si>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</si>
  <si>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</si>
  <si>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</si>
  <si>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</si>
  <si>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</si>
  <si>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</si>
  <si>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</si>
  <si>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</si>
  <si>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</si>
  <si>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</si>
  <si>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</si>
  <si>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</si>
  <si>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</si>
  <si>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</si>
  <si>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</si>
  <si>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</si>
  <si>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</si>
  <si>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</si>
  <si>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</si>
  <si>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</si>
  <si>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</si>
  <si>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</si>
  <si>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</si>
  <si>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</si>
  <si>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</si>
  <si>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</si>
  <si>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</si>
  <si>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</si>
  <si>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</si>
  <si>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</si>
  <si>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</si>
  <si>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</si>
  <si>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</si>
  <si>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</si>
  <si>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</si>
  <si>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</si>
  <si>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</si>
  <si>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</si>
  <si>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</si>
  <si>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</si>
  <si>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</si>
  <si>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</si>
  <si>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</si>
  <si>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</si>
  <si>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</si>
  <si>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</si>
  <si>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</si>
  <si>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</si>
  <si>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</si>
  <si>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</si>
  <si>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</si>
  <si>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</si>
  <si>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</si>
  <si>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</si>
  <si>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</si>
  <si>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</si>
  <si>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</si>
  <si>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</si>
  <si>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</si>
  <si>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</si>
  <si>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</si>
  <si>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</si>
  <si>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</si>
  <si>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</si>
  <si>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</si>
  <si>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</si>
  <si>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</si>
  <si>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</si>
  <si>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</si>
  <si>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</si>
  <si>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</si>
  <si>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</si>
  <si>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</si>
  <si>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</si>
  <si>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</si>
  <si>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</si>
  <si>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</si>
  <si>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</si>
  <si>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</si>
  <si>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</si>
  <si>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</si>
  <si>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</si>
  <si>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</si>
  <si>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</si>
  <si>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</si>
  <si>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</si>
  <si>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</si>
  <si>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</si>
  <si>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</si>
  <si>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</si>
  <si>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</si>
  <si>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</si>
  <si>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</si>
  <si>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</si>
  <si>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</si>
  <si>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</si>
  <si>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</si>
  <si>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</si>
  <si>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</si>
  <si>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</si>
  <si>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</si>
  <si>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</si>
  <si>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</si>
  <si>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</si>
  <si>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</si>
  <si>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</si>
  <si>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</si>
  <si>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</si>
  <si>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</si>
  <si>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</si>
  <si>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</si>
  <si>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</si>
  <si>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</si>
  <si>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</si>
  <si>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</si>
  <si>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</si>
  <si>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</si>
  <si>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</si>
  <si>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</si>
  <si>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</si>
  <si>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</si>
  <si>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</si>
  <si>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</si>
  <si>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</si>
  <si>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</si>
  <si>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</si>
  <si>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</si>
  <si>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</si>
  <si>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</si>
  <si>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</si>
  <si>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</si>
  <si>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</si>
  <si>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</si>
  <si>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</si>
  <si>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</si>
  <si>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</si>
  <si>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</si>
  <si>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</si>
  <si>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</si>
  <si>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</si>
  <si>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</si>
  <si>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</si>
  <si>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</si>
  <si>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</si>
  <si>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</si>
  <si>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</si>
  <si>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</si>
  <si>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</si>
  <si>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</si>
  <si>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</si>
  <si>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</si>
  <si>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</si>
  <si>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</si>
  <si>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</si>
  <si>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</si>
  <si>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</si>
  <si>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</si>
  <si>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</si>
  <si>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</si>
  <si>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</si>
  <si>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</si>
  <si>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</si>
  <si>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</si>
  <si>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</si>
  <si>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</si>
  <si>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</si>
  <si>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</si>
  <si>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</si>
  <si>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</si>
  <si>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</si>
  <si>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</si>
  <si>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</si>
  <si>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</si>
  <si>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</si>
  <si>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</si>
  <si>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</si>
  <si>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</si>
  <si>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</si>
  <si>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</si>
  <si>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</si>
  <si>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</si>
  <si>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</si>
  <si>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</si>
  <si>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</si>
  <si>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</si>
  <si>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</si>
  <si>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</si>
  <si>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</si>
  <si>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</si>
  <si>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</si>
  <si>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</si>
  <si>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</si>
  <si>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</si>
  <si>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</si>
  <si>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</si>
  <si>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</si>
  <si>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</si>
  <si>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</si>
  <si>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</si>
  <si>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</si>
  <si>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</si>
  <si>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</si>
  <si>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</si>
  <si>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</si>
  <si>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</si>
  <si>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</si>
  <si>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</si>
  <si>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</si>
  <si>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</si>
  <si>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</si>
  <si>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</si>
  <si>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</si>
  <si>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</si>
  <si>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</si>
  <si>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</si>
  <si>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</si>
  <si>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</si>
  <si>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</si>
  <si>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</si>
  <si>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</si>
  <si>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</si>
  <si>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</si>
  <si>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</si>
  <si>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</si>
  <si>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</si>
  <si>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</si>
  <si>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</si>
  <si>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</si>
  <si>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</si>
  <si>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</si>
  <si>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</si>
  <si>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</si>
  <si>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</si>
  <si>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</si>
  <si>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</si>
  <si>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</si>
  <si>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</si>
  <si>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</si>
  <si>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</si>
  <si>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</si>
  <si>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</si>
  <si>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</si>
  <si>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</si>
  <si>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</si>
  <si>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</si>
  <si>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</si>
  <si>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</si>
  <si>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</si>
  <si>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</si>
  <si>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</si>
  <si>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</si>
  <si>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</si>
  <si>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</si>
  <si>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</si>
  <si>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</si>
  <si>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</si>
  <si>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</si>
  <si>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</si>
  <si>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</si>
  <si>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</si>
  <si>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</si>
  <si>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</si>
  <si>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</si>
  <si>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</si>
  <si>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</si>
  <si>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</si>
  <si>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</si>
  <si>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</si>
  <si>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</si>
  <si>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</si>
  <si>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</si>
  <si>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</si>
  <si>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</si>
  <si>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</si>
  <si>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</si>
  <si>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</si>
  <si>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</si>
  <si>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</si>
  <si>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</si>
  <si>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</si>
  <si>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</si>
  <si>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</si>
  <si>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</si>
  <si>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</si>
  <si>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</si>
  <si>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</si>
  <si>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</si>
  <si>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</si>
  <si>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</si>
  <si>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</si>
  <si>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</si>
  <si>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</si>
  <si>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</si>
  <si>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</si>
  <si>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</si>
  <si>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</si>
  <si>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</si>
  <si>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</si>
  <si>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</si>
  <si>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</si>
  <si>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</si>
  <si>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</si>
  <si>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</si>
  <si>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</si>
  <si>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</si>
  <si>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</si>
  <si>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</si>
  <si>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</si>
  <si>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</si>
  <si>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</si>
  <si>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</si>
  <si>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</si>
  <si>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</si>
  <si>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</si>
  <si>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</si>
  <si>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</si>
  <si>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</si>
  <si>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</si>
  <si>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</si>
  <si>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</si>
  <si>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</si>
  <si>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</si>
  <si>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</si>
  <si>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</si>
  <si>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</si>
  <si>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</si>
  <si>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</si>
  <si>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</si>
  <si>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</si>
  <si>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</si>
  <si>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</si>
  <si>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</si>
  <si>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</si>
  <si>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</si>
  <si>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</si>
  <si>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</si>
  <si>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</si>
  <si>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</si>
  <si>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</si>
  <si>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</si>
  <si>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</si>
  <si>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</si>
  <si>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</si>
  <si>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</si>
  <si>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</si>
  <si>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</si>
  <si>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</si>
  <si>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</si>
  <si>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</si>
  <si>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</si>
  <si>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</si>
  <si>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</si>
  <si>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</si>
  <si>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</si>
  <si>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</si>
  <si>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</si>
  <si>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</si>
  <si>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</si>
  <si>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</si>
  <si>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</si>
  <si>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</si>
  <si>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</si>
  <si>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</si>
  <si>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</si>
  <si>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</si>
  <si>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</si>
  <si>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</si>
  <si>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</si>
  <si>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</si>
  <si>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</si>
  <si>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</si>
  <si>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</si>
  <si>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</si>
  <si>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</si>
  <si>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</si>
  <si>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</si>
  <si>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</si>
  <si>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</si>
  <si>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</si>
  <si>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</si>
  <si>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</si>
  <si>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</si>
  <si>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</si>
  <si>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</si>
  <si>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</si>
  <si>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</si>
  <si>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</si>
  <si>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</si>
  <si>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</si>
  <si>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</si>
  <si>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</si>
  <si>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</si>
  <si>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</si>
  <si>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</si>
  <si>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</si>
  <si>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</si>
  <si>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</si>
  <si>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</si>
  <si>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</si>
  <si>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</si>
  <si>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</si>
  <si>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</si>
  <si>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</si>
  <si>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</si>
  <si>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</si>
  <si>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</si>
  <si>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</si>
  <si>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</si>
  <si>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</si>
  <si>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</si>
  <si>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</si>
  <si>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</si>
  <si>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</si>
  <si>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</si>
  <si>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</si>
  <si>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</si>
  <si>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</si>
  <si>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</si>
  <si>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</si>
  <si>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</si>
  <si>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</si>
  <si>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</si>
  <si>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</si>
  <si>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</si>
  <si>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</si>
  <si>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</si>
  <si>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</si>
  <si>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</si>
  <si>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</si>
  <si>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</si>
  <si>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</si>
  <si>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</si>
  <si>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</si>
  <si>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</si>
  <si>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</si>
  <si>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</si>
  <si>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</si>
  <si>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</si>
  <si>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</si>
  <si>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</si>
  <si>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</si>
  <si>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</si>
  <si>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</si>
  <si>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</si>
  <si>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</si>
  <si>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</si>
  <si>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</si>
  <si>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</si>
  <si>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</si>
  <si>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</si>
  <si>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</si>
  <si>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</si>
  <si>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</si>
  <si>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</si>
  <si>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</si>
  <si>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</si>
  <si>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</si>
  <si>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</si>
  <si>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</si>
  <si>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</si>
  <si>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</si>
  <si>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</si>
  <si>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</si>
  <si>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</si>
  <si>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</si>
  <si>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</si>
  <si>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</si>
  <si>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</si>
  <si>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</si>
  <si>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</si>
  <si>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</si>
  <si>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</si>
  <si>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</si>
  <si>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</si>
  <si>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</si>
  <si>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</si>
  <si>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</si>
  <si>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</si>
  <si>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</si>
  <si>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</si>
  <si>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</si>
  <si>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</si>
  <si>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</si>
  <si>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</si>
  <si>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</si>
  <si>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</si>
  <si>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</si>
  <si>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</si>
  <si>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</si>
  <si>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</si>
  <si>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</si>
  <si>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</si>
  <si>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</si>
  <si>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</si>
  <si>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</si>
  <si>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</si>
  <si>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</si>
  <si>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</si>
  <si>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</si>
  <si>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</si>
  <si>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</si>
  <si>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</si>
  <si>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</si>
  <si>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</si>
  <si>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</si>
  <si>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</si>
  <si>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</si>
  <si>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</si>
  <si>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</si>
  <si>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</si>
  <si>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</si>
  <si>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</si>
  <si>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</si>
  <si>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</si>
  <si>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</si>
  <si>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</si>
  <si>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</si>
  <si>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</si>
  <si>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</si>
  <si>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</si>
  <si>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</si>
  <si>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</si>
  <si>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</si>
  <si>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</si>
  <si>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</si>
  <si>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</si>
  <si>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</si>
  <si>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</si>
  <si>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</si>
  <si>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</si>
  <si>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</si>
  <si>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</si>
  <si>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</si>
  <si>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</si>
  <si>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</si>
  <si>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</si>
  <si>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</si>
  <si>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</si>
  <si>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</si>
  <si>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</si>
  <si>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</si>
  <si>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</si>
  <si>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</si>
  <si>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</si>
  <si>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</si>
  <si>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</si>
  <si>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</si>
  <si>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</si>
  <si>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</si>
  <si>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</si>
  <si>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</si>
  <si>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</si>
  <si>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</si>
  <si>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</si>
  <si>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</si>
  <si>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</si>
  <si>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</si>
  <si>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</si>
  <si>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</si>
  <si>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</si>
  <si>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</si>
  <si>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</si>
  <si>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</si>
  <si>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</si>
  <si>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</si>
  <si>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</si>
  <si>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</si>
  <si>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</si>
  <si>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</si>
  <si>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</si>
  <si>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</si>
  <si>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</si>
  <si>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</si>
  <si>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</si>
  <si>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</si>
  <si>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</si>
  <si>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</si>
  <si>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</si>
  <si>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</si>
  <si>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</si>
  <si>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</si>
  <si>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</si>
  <si>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</si>
  <si>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</si>
  <si>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</si>
  <si>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</si>
  <si>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</si>
  <si>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</si>
  <si>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</si>
  <si>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</si>
  <si>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</si>
  <si>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</si>
  <si>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</si>
  <si>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</si>
  <si>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</si>
  <si>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</si>
  <si>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</si>
  <si>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</si>
  <si>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</si>
  <si>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</si>
  <si>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</si>
  <si>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</si>
  <si>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</si>
  <si>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</si>
  <si>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</si>
  <si>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</si>
  <si>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</si>
  <si>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</si>
  <si>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</si>
  <si>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</si>
  <si>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</si>
  <si>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</si>
  <si>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</si>
  <si>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</si>
  <si>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</si>
  <si>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</si>
  <si>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</si>
  <si>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</si>
  <si>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</si>
  <si>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</si>
  <si>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</si>
  <si>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</si>
  <si>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</si>
  <si>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</si>
  <si>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</si>
  <si>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</si>
  <si>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</si>
  <si>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</si>
  <si>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</si>
  <si>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</si>
  <si>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</si>
  <si>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</si>
  <si>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</si>
  <si>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</si>
  <si>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</si>
  <si>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</si>
  <si>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</si>
  <si>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</si>
  <si>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</si>
  <si>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</si>
  <si>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</si>
  <si>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</si>
  <si>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</si>
  <si>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</si>
  <si>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</si>
  <si>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</si>
  <si>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</si>
  <si>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</si>
  <si>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</si>
  <si>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</si>
  <si>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</si>
  <si>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</si>
  <si>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</si>
  <si>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</si>
  <si>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</si>
  <si>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</si>
  <si>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</si>
  <si>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</si>
  <si>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</si>
  <si>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</si>
  <si>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</si>
  <si>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</si>
  <si>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</si>
  <si>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</si>
  <si>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</si>
  <si>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</si>
  <si>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</si>
  <si>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</si>
  <si>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</si>
  <si>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</si>
  <si>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</si>
  <si>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</si>
  <si>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</si>
  <si>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</si>
  <si>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</si>
  <si>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</si>
  <si>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</si>
  <si>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</si>
  <si>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</si>
  <si>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</si>
  <si>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</si>
  <si>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</si>
  <si>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</si>
  <si>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</si>
  <si>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</si>
  <si>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</si>
  <si>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</si>
  <si>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</si>
  <si>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</si>
  <si>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</si>
  <si>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</si>
  <si>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</si>
  <si>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</si>
  <si>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</si>
  <si>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</si>
  <si>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</si>
  <si>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</si>
  <si>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</si>
  <si>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</si>
  <si>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</si>
  <si>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</si>
  <si>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</si>
  <si>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</si>
  <si>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</si>
  <si>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</si>
  <si>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</si>
  <si>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</si>
  <si>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</si>
  <si>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</si>
  <si>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</si>
  <si>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</si>
  <si>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</si>
  <si>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</si>
  <si>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</si>
  <si>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</si>
  <si>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</si>
  <si>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</si>
  <si>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</si>
  <si>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</si>
  <si>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</si>
  <si>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</si>
  <si>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</si>
  <si>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</si>
  <si>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</si>
  <si>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</si>
  <si>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</si>
  <si>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</si>
  <si>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</si>
  <si>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</si>
  <si>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</si>
  <si>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</si>
  <si>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</si>
  <si>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</si>
  <si>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</si>
  <si>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</si>
  <si>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</si>
  <si>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</si>
  <si>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</si>
  <si>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</si>
  <si>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</si>
  <si>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</si>
  <si>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</si>
  <si>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</si>
  <si>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</si>
  <si>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</si>
  <si>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</si>
  <si>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</si>
  <si>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</si>
  <si>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</si>
  <si>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</si>
  <si>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</si>
  <si>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</si>
  <si>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</si>
  <si>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</si>
  <si>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</si>
  <si>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</si>
  <si>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</si>
  <si>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</si>
  <si>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</si>
  <si>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</si>
  <si>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</si>
  <si>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</si>
  <si>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</si>
  <si>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</si>
  <si>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</si>
  <si>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</si>
  <si>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</si>
  <si>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</si>
  <si>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</si>
  <si>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</si>
  <si>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</si>
  <si>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</si>
  <si>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</si>
  <si>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</si>
  <si>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</si>
  <si>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</si>
  <si>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</si>
  <si>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</si>
  <si>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</si>
  <si>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</si>
  <si>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</si>
  <si>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</si>
  <si>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</si>
  <si>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</si>
  <si>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</si>
  <si>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</si>
  <si>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</si>
  <si>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</si>
  <si>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</si>
  <si>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</si>
  <si>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</si>
  <si>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</si>
  <si>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</si>
  <si>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</si>
  <si>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</si>
  <si>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</si>
  <si>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</si>
  <si>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</si>
  <si>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</si>
  <si>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</si>
  <si>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</si>
  <si>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</si>
  <si>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</si>
  <si>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</si>
  <si>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</si>
  <si>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</si>
  <si>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</si>
  <si>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</si>
  <si>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</si>
  <si>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</si>
  <si>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</si>
  <si>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</si>
  <si>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</si>
  <si>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</si>
  <si>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</si>
  <si>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</si>
  <si>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</si>
  <si>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</si>
  <si>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</si>
  <si>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</si>
  <si>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</si>
  <si>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</si>
  <si>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</si>
  <si>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</si>
  <si>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</si>
  <si>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</si>
  <si>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</si>
  <si>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</si>
  <si>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</si>
  <si>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</si>
  <si>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</si>
  <si>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</si>
  <si>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</si>
  <si>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</si>
  <si>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</si>
  <si>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</si>
  <si>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</si>
  <si>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</si>
  <si>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</si>
  <si>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</si>
  <si>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</si>
  <si>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</si>
  <si>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</si>
  <si>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</si>
  <si>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</si>
  <si>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</si>
  <si>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</si>
  <si>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</si>
  <si>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</si>
  <si>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</si>
  <si>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</si>
  <si>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</si>
  <si>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</si>
  <si>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</si>
  <si>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</si>
  <si>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</si>
  <si>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</si>
  <si>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</si>
  <si>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</si>
  <si>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</si>
  <si>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</si>
  <si>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</si>
  <si>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</si>
  <si>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</si>
  <si>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</si>
  <si>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</si>
  <si>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</si>
  <si>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</si>
  <si>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</si>
  <si>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</si>
  <si>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</si>
  <si>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</si>
  <si>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</si>
  <si>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</si>
  <si>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</si>
  <si>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</si>
  <si>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</si>
  <si>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</si>
  <si>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</si>
  <si>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</si>
  <si>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</si>
  <si>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</si>
  <si>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</si>
  <si>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</si>
  <si>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</si>
  <si>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</si>
  <si>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</si>
  <si>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</si>
  <si>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</si>
  <si>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</si>
  <si>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</si>
  <si>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</si>
  <si>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</si>
  <si>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</si>
  <si>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</si>
  <si>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</si>
  <si>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</si>
  <si>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</si>
  <si>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</si>
  <si>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</si>
  <si>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</si>
  <si>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</si>
  <si>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</si>
  <si>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</si>
  <si>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</si>
  <si>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</si>
  <si>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</si>
  <si>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</si>
  <si>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</si>
  <si>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</si>
  <si>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</si>
  <si>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</si>
  <si>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</si>
  <si>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</si>
  <si>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</si>
  <si>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</si>
  <si>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</si>
  <si>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</si>
  <si>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</si>
  <si>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</si>
  <si>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</si>
  <si>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</si>
  <si>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</si>
  <si>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</si>
  <si>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</si>
  <si>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</si>
  <si>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</si>
  <si>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</si>
  <si>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</si>
  <si>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</si>
  <si>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</si>
  <si>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</si>
  <si>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</si>
  <si>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</si>
  <si>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</si>
  <si>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</si>
  <si>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</si>
  <si>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</si>
  <si>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</si>
  <si>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</si>
  <si>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</si>
  <si>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</si>
  <si>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</si>
  <si>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</si>
  <si>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</si>
  <si>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</si>
  <si>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</si>
  <si>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</si>
  <si>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</si>
  <si>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</si>
  <si>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</si>
  <si>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</si>
  <si>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</si>
  <si>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</si>
  <si>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</si>
  <si>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</si>
  <si>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</si>
  <si>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</si>
  <si>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</si>
  <si>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</si>
  <si>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</si>
  <si>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</si>
  <si>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</si>
  <si>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</si>
  <si>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</si>
  <si>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</si>
  <si>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</si>
  <si>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</si>
  <si>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</si>
  <si>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</si>
  <si>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</si>
  <si>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</si>
  <si>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</si>
  <si>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</si>
  <si>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</si>
  <si>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</si>
  <si>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</si>
  <si>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</si>
  <si>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</si>
  <si>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</si>
  <si>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</si>
  <si>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</si>
  <si>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</si>
  <si>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</si>
  <si>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</si>
  <si>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</si>
  <si>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</si>
  <si>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</si>
  <si>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</si>
  <si>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</si>
  <si>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</si>
  <si>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</si>
  <si>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</si>
  <si>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</si>
  <si>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</si>
  <si>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</si>
  <si>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</si>
  <si>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</si>
  <si>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</si>
  <si>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</si>
  <si>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</si>
  <si>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</si>
  <si>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</si>
  <si>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</si>
  <si>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</si>
  <si>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</si>
  <si>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</si>
  <si>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</si>
  <si>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</si>
  <si>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</si>
  <si>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</si>
  <si>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</si>
  <si>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</si>
  <si>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</si>
  <si>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</si>
  <si>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</si>
  <si>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</si>
  <si>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</si>
  <si>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</si>
  <si>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</si>
  <si>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</si>
  <si>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</si>
  <si>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</si>
  <si>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</si>
  <si>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</si>
  <si>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</si>
  <si>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</si>
  <si>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</si>
  <si>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</si>
  <si>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</si>
  <si>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</si>
  <si>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</si>
  <si>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</si>
  <si>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</si>
  <si>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</si>
  <si>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</si>
  <si>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</si>
  <si>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</si>
  <si>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</si>
  <si>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</si>
  <si>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</si>
  <si>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</si>
  <si>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</si>
  <si>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</si>
  <si>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</si>
  <si>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</si>
  <si>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</si>
  <si>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</si>
  <si>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</si>
  <si>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</si>
  <si>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</si>
  <si>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</si>
  <si>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</si>
  <si>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</si>
  <si>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</si>
  <si>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</si>
  <si>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</si>
  <si>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</si>
  <si>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</si>
  <si>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</si>
  <si>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</si>
  <si>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</si>
  <si>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</si>
  <si>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</si>
  <si>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</si>
  <si>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</si>
  <si>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</si>
  <si>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</si>
  <si>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</si>
  <si>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</si>
  <si>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</si>
  <si>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</si>
  <si>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</si>
  <si>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</si>
  <si>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</si>
  <si>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</si>
  <si>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</si>
  <si>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</si>
  <si>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</si>
  <si>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</si>
  <si>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</si>
  <si>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</si>
  <si>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</si>
  <si>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</si>
  <si>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</si>
  <si>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</si>
  <si>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</si>
  <si>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</si>
  <si>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</si>
  <si>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</si>
  <si>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</si>
  <si>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</si>
  <si>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</si>
  <si>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</si>
  <si>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</si>
  <si>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</si>
  <si>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</si>
  <si>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</si>
  <si>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</si>
  <si>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</si>
  <si>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</si>
  <si>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</si>
  <si>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</si>
  <si>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</si>
  <si>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</si>
  <si>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</si>
  <si>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</si>
  <si>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</si>
  <si>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</si>
  <si>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</si>
  <si>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</si>
  <si>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</si>
  <si>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</si>
  <si>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</si>
  <si>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</si>
  <si>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</si>
  <si>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</si>
  <si>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</si>
  <si>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</si>
  <si>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</si>
  <si>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</si>
  <si>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</si>
  <si>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</si>
  <si>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</si>
  <si>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</si>
  <si>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</si>
  <si>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</si>
  <si>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</si>
  <si>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</si>
  <si>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</si>
  <si>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</si>
  <si>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</si>
  <si>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</si>
  <si>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</si>
  <si>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</si>
  <si>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</si>
  <si>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</si>
  <si>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</si>
  <si>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</si>
  <si>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</si>
  <si>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</si>
  <si>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</si>
  <si>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</si>
  <si>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</si>
  <si>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</si>
  <si>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</si>
  <si>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</si>
  <si>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</si>
  <si>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</si>
  <si>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</si>
  <si>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</si>
  <si>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</si>
  <si>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</si>
  <si>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</si>
  <si>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</si>
  <si>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</si>
  <si>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</si>
  <si>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</si>
  <si>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</si>
  <si>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</si>
  <si>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</si>
  <si>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</si>
  <si>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</si>
  <si>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</si>
  <si>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</si>
  <si>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</si>
  <si>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</si>
  <si>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</si>
  <si>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</si>
  <si>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</si>
  <si>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</si>
  <si>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</si>
  <si>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</si>
  <si>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</si>
  <si>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</si>
  <si>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</si>
  <si>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</si>
  <si>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</si>
  <si>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</si>
  <si>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</si>
  <si>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</si>
  <si>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</si>
  <si>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</si>
  <si>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</si>
  <si>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</si>
  <si>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</si>
  <si>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</si>
  <si>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</si>
  <si>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</si>
  <si>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</si>
  <si>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</si>
  <si>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</si>
  <si>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</si>
  <si>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</si>
  <si>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</si>
  <si>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</si>
  <si>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</si>
  <si>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</si>
  <si>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</si>
  <si>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</si>
  <si>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</si>
  <si>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</si>
  <si>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</si>
  <si>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</si>
  <si>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</si>
  <si>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</si>
  <si>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</si>
  <si>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</si>
  <si>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</si>
  <si>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</si>
  <si>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</si>
  <si>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</si>
  <si>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</si>
  <si>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</si>
  <si>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</si>
  <si>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</si>
  <si>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</si>
  <si>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</si>
  <si>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</si>
  <si>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</si>
  <si>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</si>
  <si>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</si>
  <si>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</si>
  <si>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</si>
  <si>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</si>
  <si>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</si>
  <si>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</si>
  <si>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</si>
  <si>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</si>
  <si>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</si>
  <si>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</si>
  <si>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</si>
  <si>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</si>
  <si>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</si>
  <si>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</si>
  <si>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</si>
  <si>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</si>
  <si>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</si>
  <si>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</si>
  <si>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</si>
  <si>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</si>
  <si>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</si>
  <si>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</si>
  <si>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</si>
  <si>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</si>
  <si>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</si>
  <si>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</si>
  <si>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</si>
  <si>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</si>
  <si>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</si>
  <si>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</si>
  <si>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</si>
  <si>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</si>
  <si>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</si>
  <si>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</si>
  <si>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</si>
  <si>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</si>
  <si>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</si>
  <si>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</si>
  <si>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</si>
  <si>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</si>
  <si>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</si>
  <si>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</si>
  <si>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</si>
  <si>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</si>
  <si>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</si>
  <si>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</si>
  <si>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</si>
  <si>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</si>
  <si>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</si>
  <si>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</si>
  <si>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</si>
  <si>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</si>
  <si>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</si>
  <si>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</si>
  <si>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</si>
  <si>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</si>
  <si>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</si>
  <si>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</si>
  <si>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</si>
  <si>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</si>
  <si>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</si>
  <si>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</si>
  <si>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</si>
  <si>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</si>
  <si>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</si>
  <si>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</si>
  <si>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</si>
  <si>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</si>
  <si>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</si>
  <si>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</si>
  <si>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</si>
  <si>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</si>
  <si>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</si>
  <si>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</si>
  <si>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</si>
  <si>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</si>
  <si>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</si>
  <si>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</si>
  <si>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</si>
  <si>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</si>
  <si>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</si>
  <si>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</si>
  <si>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</si>
  <si>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</si>
  <si>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</si>
  <si>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</si>
  <si>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</si>
  <si>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</si>
  <si>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</si>
  <si>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</si>
  <si>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</si>
  <si>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</si>
  <si>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</si>
  <si>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</si>
  <si>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</si>
  <si>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</si>
  <si>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</si>
  <si>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</si>
  <si>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</si>
  <si>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</si>
  <si>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</si>
  <si>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</si>
  <si>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</si>
  <si>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</si>
  <si>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</si>
  <si>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</si>
  <si>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</si>
  <si>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</si>
  <si>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</si>
  <si>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</si>
  <si>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</si>
  <si>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</si>
  <si>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</si>
  <si>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</si>
  <si>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</si>
  <si>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</si>
  <si>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</si>
  <si>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</si>
  <si>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</si>
  <si>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</si>
  <si>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</si>
  <si>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</si>
  <si>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</si>
  <si>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</si>
  <si>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</si>
  <si>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</si>
  <si>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</si>
  <si>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</si>
  <si>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</si>
  <si>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</si>
  <si>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</si>
  <si>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</si>
  <si>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</si>
  <si>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</si>
  <si>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</si>
  <si>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</si>
  <si>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</si>
  <si>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</si>
  <si>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</si>
  <si>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</si>
  <si>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</si>
  <si>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</si>
  <si>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</si>
  <si>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</si>
  <si>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</si>
  <si>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</si>
  <si>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</si>
  <si>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</si>
  <si>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</si>
  <si>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</si>
  <si>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</si>
  <si>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</si>
  <si>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</si>
  <si>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</si>
  <si>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</si>
  <si>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</si>
  <si>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</si>
  <si>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</si>
  <si>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</si>
  <si>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</si>
  <si>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</si>
  <si>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</si>
  <si>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</si>
  <si>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</si>
  <si>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</si>
  <si>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</si>
  <si>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</si>
  <si>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</si>
  <si>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</si>
  <si>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</si>
  <si>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</si>
  <si>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</si>
  <si>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</si>
  <si>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</si>
  <si>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</si>
  <si>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</si>
  <si>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</si>
  <si>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</si>
  <si>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</si>
  <si>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</si>
  <si>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</si>
  <si>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</si>
  <si>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</si>
  <si>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</si>
  <si>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</si>
  <si>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</si>
  <si>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</si>
  <si>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</si>
  <si>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</si>
  <si>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</si>
  <si>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</si>
  <si>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</si>
  <si>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</si>
  <si>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</si>
  <si>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</si>
  <si>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</si>
  <si>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</si>
  <si>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</si>
  <si>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</si>
  <si>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</si>
  <si>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</si>
  <si>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</si>
  <si>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</si>
  <si>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</si>
  <si>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</si>
  <si>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</si>
  <si>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</si>
  <si>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</si>
  <si>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</si>
  <si>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</si>
  <si>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</si>
  <si>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</si>
  <si>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</si>
  <si>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</si>
  <si>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</si>
  <si>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</si>
  <si>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</si>
  <si>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</si>
  <si>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</si>
  <si>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</si>
  <si>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</si>
  <si>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</si>
  <si>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</si>
  <si>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</si>
  <si>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</si>
  <si>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</si>
  <si>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</si>
  <si>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</si>
  <si>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</si>
  <si>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</si>
  <si>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</si>
  <si>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</si>
  <si>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</si>
  <si>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</si>
  <si>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</si>
  <si>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</si>
  <si>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</si>
  <si>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</si>
  <si>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</si>
  <si>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</si>
  <si>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</si>
  <si>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</si>
  <si>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</si>
  <si>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</si>
  <si>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</si>
  <si>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</si>
  <si>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</si>
  <si>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</si>
  <si>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</si>
  <si>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</si>
  <si>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</si>
  <si>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</si>
  <si>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</si>
  <si>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</si>
  <si>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</si>
  <si>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</si>
  <si>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</si>
  <si>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</si>
  <si>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</si>
  <si>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</si>
  <si>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</si>
  <si>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</si>
  <si>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</si>
  <si>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</si>
  <si>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</si>
  <si>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</si>
  <si>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</si>
  <si>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</si>
  <si>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</si>
  <si>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</si>
  <si>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</si>
  <si>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</si>
  <si>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</si>
  <si>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</si>
  <si>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</si>
  <si>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</si>
  <si>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</si>
  <si>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</si>
  <si>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</si>
  <si>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</si>
  <si>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</si>
  <si>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</si>
  <si>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</si>
  <si>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</si>
  <si>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</si>
  <si>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</si>
  <si>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</si>
  <si>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</si>
  <si>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</si>
  <si>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</si>
  <si>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</si>
  <si>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</si>
  <si>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</si>
  <si>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</si>
  <si>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</si>
  <si>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</si>
  <si>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</si>
  <si>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</si>
  <si>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</si>
  <si>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</si>
  <si>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</si>
  <si>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</si>
  <si>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</si>
  <si>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</si>
  <si>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</si>
  <si>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</si>
  <si>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</si>
  <si>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</si>
  <si>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</si>
  <si>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</si>
  <si>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</si>
  <si>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</si>
  <si>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</si>
  <si>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</si>
  <si>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</si>
  <si>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</si>
  <si>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</si>
  <si>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</si>
  <si>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</si>
  <si>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</si>
  <si>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</si>
  <si>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</si>
  <si>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</si>
  <si>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</si>
  <si>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</si>
  <si>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</si>
  <si>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</si>
  <si>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</si>
  <si>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</si>
  <si>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</si>
  <si>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</si>
  <si>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</si>
  <si>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</si>
  <si>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</si>
  <si>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</si>
  <si>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</si>
  <si>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</si>
  <si>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</si>
  <si>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</si>
  <si>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</si>
  <si>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</si>
  <si>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</si>
  <si>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</si>
  <si>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</si>
  <si>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</si>
  <si>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</si>
  <si>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</si>
  <si>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</si>
  <si>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</si>
  <si>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</si>
  <si>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</si>
  <si>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</si>
  <si>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</si>
  <si>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</si>
  <si>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</si>
  <si>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</si>
  <si>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</si>
  <si>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</si>
  <si>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</si>
  <si>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</si>
  <si>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</si>
  <si>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</si>
  <si>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</si>
  <si>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</si>
  <si>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</si>
  <si>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</si>
  <si>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</si>
  <si>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</si>
  <si>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</si>
  <si>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</si>
  <si>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</si>
  <si>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</si>
  <si>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</si>
  <si>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</si>
  <si>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</si>
  <si>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</si>
  <si>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</si>
  <si>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</si>
  <si>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</si>
  <si>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</si>
  <si>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</si>
  <si>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</si>
  <si>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</si>
  <si>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</si>
  <si>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</si>
  <si>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</si>
  <si>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</si>
  <si>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</si>
  <si>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</si>
  <si>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</si>
  <si>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</si>
  <si>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</si>
  <si>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</si>
  <si>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</si>
  <si>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</si>
  <si>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</si>
  <si>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</si>
  <si>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</si>
  <si>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</si>
  <si>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</si>
  <si>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</si>
  <si>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</si>
  <si>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</si>
  <si>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</si>
  <si>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</si>
  <si>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</si>
  <si>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</si>
  <si>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</si>
  <si>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</si>
  <si>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</si>
  <si>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</si>
  <si>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</si>
  <si>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</si>
  <si>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</si>
  <si>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</si>
  <si>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</si>
  <si>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</si>
  <si>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</si>
  <si>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</si>
  <si>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</si>
  <si>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</si>
  <si>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</si>
  <si>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</si>
  <si>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</si>
  <si>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</si>
  <si>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</si>
  <si>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</si>
  <si>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</si>
  <si>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</si>
  <si>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</si>
  <si>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</si>
  <si>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</si>
  <si>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</si>
  <si>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</si>
  <si>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</si>
  <si>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</si>
  <si>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</si>
  <si>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</si>
  <si>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</si>
  <si>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</si>
  <si>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</si>
  <si>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</si>
  <si>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</si>
  <si>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</si>
  <si>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</si>
  <si>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</si>
  <si>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</si>
  <si>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</si>
  <si>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</si>
  <si>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</si>
  <si>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</si>
  <si>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</si>
  <si>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</si>
  <si>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</si>
  <si>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</si>
  <si>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</si>
  <si>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</si>
  <si>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</si>
  <si>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</si>
  <si>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</si>
  <si>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</si>
  <si>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</si>
  <si>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</si>
  <si>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</si>
  <si>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</si>
  <si>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</si>
  <si>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</si>
  <si>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</si>
  <si>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</si>
  <si>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</si>
  <si>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</si>
  <si>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</si>
  <si>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</si>
  <si>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</si>
  <si>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</si>
  <si>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</si>
  <si>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</si>
  <si>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</si>
  <si>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</si>
  <si>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</si>
  <si>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</si>
  <si>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</si>
  <si>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</si>
  <si>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</si>
  <si>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</si>
  <si>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</si>
  <si>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</si>
  <si>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</si>
  <si>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</si>
  <si>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</si>
  <si>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</si>
  <si>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</si>
  <si>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</si>
  <si>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</si>
  <si>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</si>
  <si>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</si>
  <si>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</si>
  <si>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</si>
  <si>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</si>
  <si>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</si>
  <si>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</si>
  <si>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</si>
  <si>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</si>
  <si>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</si>
  <si>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</si>
  <si>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</si>
  <si>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</si>
  <si>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</si>
  <si>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</si>
  <si>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</si>
  <si>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</si>
  <si>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</si>
  <si>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</si>
  <si>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</si>
  <si>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</si>
  <si>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</si>
  <si>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</si>
  <si>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</si>
  <si>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</si>
  <si>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</si>
  <si>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</si>
  <si>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</si>
  <si>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</si>
  <si>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</si>
  <si>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</si>
  <si>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</si>
  <si>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</si>
  <si>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</si>
  <si>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</si>
  <si>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</si>
  <si>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</si>
  <si>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</si>
  <si>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</si>
  <si>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</si>
  <si>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</si>
  <si>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</si>
  <si>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</si>
  <si>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</si>
  <si>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</si>
  <si>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</si>
  <si>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</si>
  <si>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</si>
  <si>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</si>
  <si>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</si>
  <si>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</si>
  <si>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</si>
  <si>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</si>
  <si>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</si>
  <si>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</si>
  <si>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</si>
  <si>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</si>
  <si>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</si>
  <si>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</si>
  <si>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</si>
  <si>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</si>
  <si>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</si>
  <si>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</si>
  <si>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</si>
  <si>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</si>
  <si>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</si>
  <si>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</si>
  <si>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</si>
  <si>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</si>
  <si>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</si>
  <si>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</si>
  <si>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</si>
  <si>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</si>
  <si>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</si>
  <si>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</si>
  <si>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</si>
  <si>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</si>
  <si>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</si>
  <si>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</si>
  <si>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</si>
  <si>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</si>
  <si>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</si>
  <si>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</si>
  <si>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</si>
  <si>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</si>
  <si>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</si>
  <si>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</si>
  <si>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</si>
  <si>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</si>
  <si>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</si>
  <si>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</si>
  <si>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</si>
  <si>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</si>
  <si>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</si>
  <si>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</si>
  <si>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</si>
  <si>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</si>
  <si>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</si>
  <si>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</si>
  <si>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</si>
  <si>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</si>
  <si>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</si>
  <si>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</si>
  <si>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</si>
  <si>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</si>
  <si>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</si>
  <si>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</si>
  <si>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</si>
  <si>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</si>
  <si>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</si>
  <si>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</si>
  <si>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</si>
  <si>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</si>
  <si>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</si>
  <si>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</si>
  <si>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</si>
  <si>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</si>
  <si>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</si>
  <si>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</si>
  <si>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</si>
  <si>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</si>
  <si>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</si>
  <si>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</si>
  <si>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</si>
  <si>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</si>
  <si>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</si>
  <si>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</si>
  <si>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</si>
  <si>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</si>
  <si>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</si>
  <si>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</si>
  <si>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</si>
  <si>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</si>
  <si>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</si>
  <si>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</si>
  <si>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</si>
  <si>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</si>
  <si>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</si>
  <si>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</si>
  <si>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</si>
  <si>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</si>
  <si>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</si>
  <si>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</si>
  <si>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</si>
  <si>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</si>
  <si>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</si>
  <si>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</si>
  <si>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</si>
  <si>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</si>
  <si>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</si>
  <si>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</si>
  <si>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</si>
  <si>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</si>
  <si>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</si>
  <si>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</si>
  <si>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</si>
  <si>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</si>
  <si>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</si>
  <si>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</si>
  <si>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</si>
  <si>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</si>
  <si>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</si>
  <si>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</si>
  <si>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</si>
  <si>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</si>
  <si>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</si>
  <si>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</si>
  <si>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</si>
  <si>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</si>
  <si>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</si>
  <si>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</si>
  <si>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</si>
  <si>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</si>
  <si>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</si>
  <si>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</si>
  <si>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</si>
  <si>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</si>
  <si>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</si>
  <si>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</si>
  <si>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</si>
  <si>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</si>
  <si>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</si>
  <si>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</si>
  <si>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</si>
  <si>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</si>
  <si>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</si>
  <si>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</si>
  <si>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</si>
  <si>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</si>
  <si>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</si>
  <si>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</si>
  <si>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</si>
  <si>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</si>
  <si>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</si>
  <si>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</si>
  <si>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</si>
  <si>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</si>
  <si>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</si>
  <si>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</si>
  <si>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</si>
  <si>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</si>
  <si>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</si>
  <si>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</si>
  <si>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</si>
  <si>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</si>
  <si>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</si>
  <si>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</si>
  <si>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</si>
  <si>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</si>
  <si>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</si>
  <si>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</si>
  <si>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</si>
  <si>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</si>
  <si>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</si>
  <si>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</si>
  <si>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</si>
  <si>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</si>
  <si>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</si>
  <si>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</si>
  <si>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</si>
  <si>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</si>
  <si>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</si>
  <si>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</si>
  <si>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</si>
  <si>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</si>
  <si>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</si>
  <si>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</si>
  <si>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</si>
  <si>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</si>
  <si>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</si>
  <si>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</si>
  <si>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</si>
  <si>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</si>
  <si>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</si>
  <si>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</si>
  <si>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</si>
  <si>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</si>
  <si>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</si>
  <si>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</si>
  <si>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</si>
  <si>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</si>
  <si>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</si>
  <si>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</si>
  <si>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</si>
  <si>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</si>
  <si>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</si>
  <si>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</si>
  <si>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</si>
  <si>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</si>
  <si>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</si>
  <si>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</si>
  <si>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</si>
  <si>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</si>
  <si>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</si>
  <si>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</si>
  <si>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</si>
  <si>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</si>
  <si>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</si>
  <si>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</si>
  <si>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</si>
  <si>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</si>
  <si>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</si>
  <si>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</si>
  <si>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</si>
  <si>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</si>
  <si>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</si>
  <si>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</si>
  <si>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</si>
  <si>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</si>
  <si>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</si>
  <si>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</si>
  <si>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</si>
  <si>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</si>
  <si>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</si>
  <si>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</si>
  <si>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</si>
  <si>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</si>
  <si>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</si>
  <si>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</si>
  <si>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</si>
  <si>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</si>
  <si>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</si>
  <si>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</si>
  <si>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</si>
  <si>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</si>
  <si>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</si>
  <si>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</si>
  <si>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</si>
  <si>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</si>
  <si>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</si>
  <si>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</si>
  <si>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</si>
  <si>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</si>
  <si>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</si>
  <si>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</si>
  <si>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</si>
  <si>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</si>
  <si>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</si>
  <si>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</si>
  <si>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</si>
  <si>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</si>
  <si>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</si>
  <si>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</si>
  <si>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</si>
  <si>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</si>
  <si>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</si>
  <si>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</si>
  <si>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</si>
  <si>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</si>
  <si>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</si>
  <si>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</si>
  <si>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</si>
  <si>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</si>
  <si>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</si>
  <si>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</si>
  <si>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</si>
  <si>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</si>
  <si>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</si>
  <si>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</si>
  <si>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</si>
  <si>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</si>
  <si>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</si>
  <si>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</si>
  <si>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</si>
  <si>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</si>
  <si>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</si>
  <si>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</si>
  <si>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</si>
  <si>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</si>
  <si>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</si>
  <si>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</si>
  <si>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</si>
  <si>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</si>
  <si>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</si>
  <si>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</si>
  <si>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</si>
  <si>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</si>
  <si>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</si>
  <si>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</si>
  <si>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</si>
  <si>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</si>
  <si>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</si>
  <si>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</si>
  <si>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</si>
  <si>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</si>
  <si>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</si>
  <si>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</si>
  <si>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</si>
  <si>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</si>
  <si>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</si>
  <si>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</si>
  <si>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</si>
  <si>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</si>
  <si>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</si>
  <si>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</si>
  <si>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</si>
  <si>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</si>
  <si>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</si>
  <si>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</si>
  <si>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</si>
  <si>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</si>
  <si>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</si>
  <si>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</si>
  <si>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</si>
  <si>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</si>
  <si>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</si>
  <si>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</si>
  <si>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</si>
  <si>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</si>
  <si>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</si>
  <si>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</si>
  <si>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</si>
  <si>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</si>
  <si>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</si>
  <si>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</si>
  <si>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</si>
  <si>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</si>
  <si>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</si>
  <si>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</si>
  <si>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</si>
  <si>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</si>
  <si>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</si>
  <si>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</si>
  <si>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</si>
  <si>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</si>
  <si>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</si>
  <si>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</si>
  <si>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</si>
  <si>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</si>
  <si>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</si>
  <si>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</si>
  <si>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</si>
  <si>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</si>
  <si>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</si>
  <si>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</si>
  <si>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</si>
  <si>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</si>
  <si>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</si>
  <si>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</si>
  <si>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</si>
  <si>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</si>
  <si>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</si>
  <si>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</si>
  <si>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</si>
  <si>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</si>
  <si>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</si>
  <si>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</si>
  <si>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</si>
  <si>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</si>
  <si>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</si>
  <si>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</si>
  <si>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</si>
  <si>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</si>
  <si>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</si>
  <si>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</si>
  <si>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</si>
  <si>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</si>
  <si>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</si>
  <si>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</si>
  <si>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</si>
  <si>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</si>
  <si>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</si>
  <si>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</si>
  <si>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</si>
  <si>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</si>
  <si>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</si>
  <si>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</si>
  <si>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</si>
  <si>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</si>
  <si>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</si>
  <si>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</si>
  <si>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</si>
  <si>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</si>
  <si>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</si>
  <si>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</si>
  <si>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</si>
  <si>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</si>
  <si>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</si>
  <si>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</si>
  <si>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</si>
  <si>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</si>
  <si>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</si>
  <si>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</si>
  <si>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</si>
  <si>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</si>
  <si>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</si>
  <si>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</si>
  <si>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</si>
  <si>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</si>
  <si>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</si>
  <si>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</si>
  <si>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</si>
  <si>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</si>
  <si>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</si>
  <si>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</si>
  <si>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</si>
  <si>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</si>
  <si>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</si>
  <si>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</si>
  <si>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</si>
  <si>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</si>
  <si>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</si>
  <si>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</si>
  <si>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</si>
  <si>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</si>
  <si>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</si>
  <si>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</si>
  <si>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</si>
  <si>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</si>
  <si>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</si>
  <si>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</si>
  <si>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</si>
  <si>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</si>
  <si>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</si>
  <si>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</si>
  <si>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</si>
  <si>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</si>
  <si>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</si>
  <si>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</si>
  <si>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</si>
  <si>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</si>
  <si>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</si>
  <si>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</si>
  <si>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</si>
  <si>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</si>
  <si>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</si>
  <si>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</si>
  <si>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</si>
  <si>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</si>
  <si>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</si>
  <si>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</si>
  <si>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</si>
  <si>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</si>
  <si>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</si>
  <si>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</si>
  <si>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</si>
  <si>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</si>
  <si>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</si>
  <si>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</si>
  <si>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</si>
  <si>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</si>
  <si>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</si>
  <si>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</si>
  <si>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</si>
  <si>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</si>
  <si>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</si>
  <si>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</si>
  <si>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</si>
  <si>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</si>
  <si>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</si>
  <si>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</si>
  <si>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</si>
  <si>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</si>
  <si>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</si>
  <si>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</si>
  <si>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</si>
  <si>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</si>
  <si>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</si>
  <si>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</si>
  <si>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</si>
  <si>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</si>
  <si>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</si>
  <si>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</si>
  <si>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</si>
  <si>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</si>
  <si>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</si>
  <si>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</si>
  <si>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</si>
  <si>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</si>
  <si>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</si>
  <si>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</si>
  <si>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</si>
  <si>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</si>
  <si>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</si>
  <si>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</si>
  <si>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</si>
  <si>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</si>
  <si>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</si>
  <si>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</si>
  <si>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</si>
  <si>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</si>
  <si>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</si>
  <si>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</si>
  <si>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</si>
  <si>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</si>
  <si>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</si>
  <si>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</si>
  <si>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</si>
  <si>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</si>
  <si>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</si>
  <si>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</si>
  <si>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</si>
  <si>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</si>
  <si>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</si>
  <si>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</si>
  <si>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</si>
  <si>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</si>
  <si>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</si>
  <si>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</si>
  <si>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</si>
  <si>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</si>
  <si>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</si>
  <si>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</si>
  <si>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</si>
  <si>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</si>
  <si>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</si>
  <si>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</si>
  <si>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</si>
  <si>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</si>
  <si>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</si>
  <si>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</si>
  <si>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</si>
  <si>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</si>
  <si>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</si>
  <si>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</si>
  <si>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</si>
  <si>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</si>
  <si>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</si>
  <si>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</si>
  <si>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</si>
  <si>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</si>
  <si>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</si>
  <si>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</si>
  <si>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</si>
  <si>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</si>
  <si>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</si>
  <si>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</si>
  <si>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</si>
  <si>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</si>
  <si>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</si>
  <si>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</si>
  <si>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</si>
  <si>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</si>
  <si>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</si>
  <si>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</si>
  <si>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</si>
  <si>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</si>
  <si>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</si>
  <si>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</si>
  <si>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</si>
  <si>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</si>
  <si>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</si>
  <si>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</si>
  <si>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</si>
  <si>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</si>
  <si>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</si>
  <si>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</si>
  <si>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</si>
  <si>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</si>
  <si>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</si>
  <si>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</si>
  <si>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</si>
  <si>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</si>
  <si>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</si>
  <si>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</si>
  <si>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</si>
  <si>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</si>
  <si>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</si>
  <si>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</si>
  <si>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</si>
  <si>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</si>
  <si>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</si>
  <si>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</si>
  <si>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</si>
  <si>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</si>
  <si>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</si>
  <si>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</si>
  <si>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</si>
  <si>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</si>
  <si>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</si>
  <si>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</si>
  <si>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</si>
  <si>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</si>
  <si>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</si>
  <si>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</si>
  <si>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</si>
  <si>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</si>
  <si>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</si>
  <si>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</si>
  <si>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</si>
  <si>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</si>
  <si>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</si>
  <si>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</si>
  <si>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</si>
  <si>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</si>
  <si>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</si>
  <si>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</si>
  <si>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</si>
  <si>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</si>
  <si>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</si>
  <si>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</si>
  <si>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</si>
  <si>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</si>
  <si>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</si>
  <si>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</si>
  <si>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</si>
  <si>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</si>
  <si>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</si>
  <si>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</si>
  <si>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</si>
  <si>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</si>
  <si>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</si>
  <si>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</si>
  <si>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</si>
  <si>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</si>
  <si>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</si>
  <si>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</si>
  <si>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</si>
  <si>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</si>
  <si>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</si>
  <si>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</si>
  <si>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</si>
  <si>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</si>
  <si>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</si>
  <si>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</si>
  <si>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</si>
  <si>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</si>
  <si>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</si>
  <si>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</si>
  <si>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</si>
  <si>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</si>
  <si>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</si>
  <si>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</si>
  <si>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</si>
  <si>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</si>
  <si>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</si>
  <si>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</si>
  <si>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</si>
  <si>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</si>
  <si>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</si>
  <si>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</si>
  <si>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</si>
  <si>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</si>
  <si>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</si>
  <si>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</si>
  <si>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</si>
  <si>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</si>
  <si>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</si>
  <si>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</si>
  <si>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</si>
  <si>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</si>
  <si>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</si>
  <si>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</si>
  <si>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</si>
  <si>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</si>
  <si>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</si>
  <si>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</si>
  <si>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</si>
  <si>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</si>
  <si>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</si>
  <si>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</si>
  <si>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</si>
  <si>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</si>
  <si>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</si>
  <si>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</si>
  <si>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</si>
  <si>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</si>
  <si>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</si>
  <si>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</si>
  <si>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</si>
  <si>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</si>
  <si>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</si>
  <si>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</si>
  <si>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</si>
  <si>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</si>
  <si>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</si>
  <si>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</si>
  <si>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</si>
  <si>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</si>
  <si>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</si>
  <si>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</si>
  <si>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</si>
  <si>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</si>
  <si>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</si>
  <si>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</si>
  <si>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</si>
  <si>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</si>
  <si>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</si>
  <si>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</si>
  <si>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</si>
  <si>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</si>
  <si>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</si>
  <si>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</si>
  <si>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</si>
  <si>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</si>
  <si>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</si>
  <si>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</si>
  <si>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</si>
  <si>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</si>
  <si>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</si>
  <si>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</si>
  <si>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</si>
  <si>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</si>
  <si>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</si>
  <si>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</si>
  <si>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</si>
  <si>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</si>
  <si>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</si>
  <si>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</si>
  <si>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</si>
  <si>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</si>
  <si>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</si>
  <si>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</si>
  <si>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</si>
  <si>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</si>
  <si>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</si>
  <si>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</si>
  <si>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</si>
  <si>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</si>
  <si>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</si>
  <si>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</si>
  <si>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</si>
  <si>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</si>
  <si>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</si>
  <si>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</si>
  <si>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</si>
  <si>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</si>
  <si>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</si>
  <si>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</si>
  <si>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</si>
  <si>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</si>
  <si>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</si>
  <si>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</si>
  <si>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</si>
  <si>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</si>
  <si>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</si>
  <si>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</si>
  <si>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</si>
  <si>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</si>
  <si>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</si>
  <si>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</si>
  <si>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</si>
  <si>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</si>
  <si>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</si>
  <si>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</si>
  <si>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</si>
  <si>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</si>
  <si>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</si>
  <si>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</si>
  <si>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</si>
  <si>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</si>
  <si>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</si>
  <si>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</si>
  <si>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</si>
  <si>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</si>
  <si>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</si>
  <si>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</si>
  <si>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</si>
  <si>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</si>
  <si>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</si>
  <si>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</si>
  <si>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</si>
  <si>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</si>
  <si>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</si>
  <si>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</si>
  <si>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</si>
  <si>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</si>
  <si>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</si>
  <si>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</si>
  <si>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</si>
  <si>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</si>
  <si>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</si>
  <si>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</si>
  <si>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</si>
  <si>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</si>
  <si>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</si>
  <si>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</si>
  <si>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</si>
  <si>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</si>
  <si>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</si>
  <si>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</si>
  <si>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</si>
  <si>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</si>
  <si>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</si>
  <si>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</si>
  <si>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</si>
  <si>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</si>
  <si>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</si>
  <si>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</si>
  <si>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</si>
  <si>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</si>
  <si>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</si>
  <si>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</si>
  <si>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</si>
  <si>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</si>
  <si>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</si>
  <si>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</si>
  <si>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</si>
  <si>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</si>
  <si>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</si>
  <si>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</si>
  <si>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</si>
  <si>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</si>
  <si>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</si>
  <si>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</si>
  <si>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</si>
  <si>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</si>
  <si>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</si>
  <si>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</si>
  <si>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</si>
  <si>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</si>
  <si>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</si>
  <si>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</si>
  <si>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</si>
  <si>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</si>
  <si>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</si>
  <si>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</si>
  <si>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</si>
  <si>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</si>
  <si>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</si>
  <si>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</si>
  <si>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</si>
  <si>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</si>
  <si>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</si>
  <si>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</si>
  <si>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</si>
  <si>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</si>
  <si>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</si>
  <si>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</si>
  <si>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</si>
  <si>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</si>
  <si>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</si>
  <si>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</si>
  <si>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</si>
  <si>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</si>
  <si>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</si>
  <si>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</si>
  <si>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</si>
  <si>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</si>
  <si>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</si>
  <si>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</si>
  <si>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</si>
  <si>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</si>
  <si>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</si>
  <si>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</si>
  <si>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</si>
  <si>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</si>
  <si>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</si>
  <si>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</si>
  <si>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</si>
  <si>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</si>
  <si>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</si>
  <si>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</si>
  <si>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</si>
  <si>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</si>
  <si>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</si>
  <si>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</si>
  <si>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</si>
  <si>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</si>
  <si>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</si>
  <si>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</si>
  <si>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</si>
  <si>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</si>
  <si>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</si>
  <si>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</si>
  <si>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</si>
  <si>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</si>
  <si>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</si>
  <si>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</si>
  <si>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</si>
  <si>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</si>
  <si>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</si>
  <si>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</si>
  <si>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</si>
  <si>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</si>
  <si>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</si>
  <si>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</si>
  <si>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</si>
  <si>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</si>
  <si>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</si>
  <si>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</si>
  <si>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</si>
  <si>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</si>
  <si>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</si>
  <si>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</si>
  <si>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</si>
  <si>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</si>
  <si>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</si>
  <si>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</si>
  <si>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</si>
  <si>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</si>
  <si>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</si>
  <si>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</si>
  <si>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</si>
  <si>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</si>
  <si>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</si>
  <si>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</si>
  <si>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</si>
  <si>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</si>
  <si>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</si>
  <si>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</si>
  <si>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</si>
  <si>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</si>
  <si>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</si>
  <si>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</si>
  <si>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</si>
  <si>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</si>
  <si>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</si>
  <si>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</si>
  <si>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</si>
  <si>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</si>
  <si>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</si>
  <si>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</si>
  <si>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</si>
  <si>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</si>
  <si>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</si>
  <si>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</si>
  <si>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</si>
  <si>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</si>
  <si>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</si>
  <si>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</si>
  <si>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</si>
  <si>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</si>
  <si>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</si>
  <si>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</si>
  <si>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</si>
  <si>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</si>
  <si>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</si>
  <si>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</si>
  <si>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</si>
  <si>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</si>
  <si>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</si>
  <si>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</si>
  <si>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</si>
  <si>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</si>
  <si>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</si>
  <si>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</si>
  <si>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</si>
  <si>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</si>
  <si>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</si>
  <si>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</si>
  <si>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</si>
  <si>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</si>
  <si>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</si>
  <si>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</si>
  <si>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</si>
  <si>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</si>
  <si>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</si>
  <si>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</si>
  <si>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</si>
  <si>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</si>
  <si>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</si>
  <si>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</si>
  <si>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</si>
  <si>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</si>
  <si>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</si>
  <si>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</si>
  <si>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</si>
  <si>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</si>
  <si>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</si>
  <si>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</si>
  <si>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</si>
  <si>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</si>
  <si>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</si>
  <si>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</si>
  <si>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</si>
  <si>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</si>
  <si>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</si>
  <si>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</si>
  <si>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</si>
  <si>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</si>
  <si>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</si>
  <si>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</si>
  <si>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</si>
  <si>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</si>
  <si>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</si>
  <si>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</si>
  <si>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</si>
  <si>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</si>
  <si>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</si>
  <si>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</si>
  <si>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</si>
  <si>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</si>
  <si>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</si>
  <si>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</si>
  <si>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</si>
  <si>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</si>
  <si>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</si>
  <si>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</si>
  <si>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</si>
  <si>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</si>
  <si>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</si>
  <si>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</si>
  <si>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</si>
  <si>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</si>
  <si>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</si>
  <si>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</si>
  <si>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</si>
  <si>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</si>
  <si>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</si>
  <si>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</si>
  <si>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</si>
  <si>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</si>
  <si>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</si>
  <si>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</si>
  <si>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</si>
  <si>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</si>
  <si>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</si>
  <si>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</si>
  <si>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</si>
  <si>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</si>
  <si>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</si>
  <si>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</si>
  <si>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</si>
  <si>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</si>
  <si>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</si>
  <si>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</si>
  <si>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</si>
  <si>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</si>
  <si>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</si>
  <si>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</si>
  <si>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</si>
  <si>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</si>
  <si>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</si>
  <si>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</si>
  <si>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</si>
  <si>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</si>
  <si>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</si>
  <si>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</si>
  <si>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</si>
  <si>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</si>
  <si>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</si>
  <si>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</si>
  <si>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</si>
  <si>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</si>
  <si>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</si>
  <si>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</si>
  <si>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</si>
  <si>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</si>
  <si>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</si>
  <si>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</si>
  <si>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</si>
  <si>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</si>
  <si>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</si>
  <si>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</si>
  <si>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</si>
  <si>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</si>
  <si>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</si>
  <si>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</si>
  <si>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</si>
  <si>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</si>
  <si>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</si>
  <si>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</si>
  <si>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</si>
  <si>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</si>
  <si>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</si>
  <si>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</si>
  <si>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</si>
  <si>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</si>
  <si>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</si>
  <si>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</si>
  <si>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</si>
  <si>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</si>
  <si>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</si>
  <si>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</si>
  <si>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</si>
  <si>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</si>
  <si>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</si>
  <si>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</si>
  <si>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</si>
  <si>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</si>
  <si>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</si>
  <si>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</si>
  <si>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</si>
  <si>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</si>
  <si>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</si>
  <si>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</si>
  <si>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</si>
  <si>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</si>
  <si>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</si>
  <si>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</si>
  <si>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</si>
  <si>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</si>
  <si>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</si>
  <si>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</si>
  <si>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</si>
  <si>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</si>
  <si>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</si>
  <si>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</si>
  <si>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</si>
  <si>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</si>
  <si>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</si>
  <si>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</si>
  <si>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</si>
  <si>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</si>
  <si>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</si>
  <si>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</si>
  <si>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</si>
  <si>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</si>
  <si>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</si>
  <si>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</si>
  <si>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</si>
  <si>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</si>
  <si>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</si>
  <si>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</si>
  <si>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</si>
  <si>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</si>
  <si>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</si>
  <si>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</si>
  <si>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</si>
  <si>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</si>
  <si>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</si>
  <si>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</si>
  <si>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</si>
  <si>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</si>
  <si>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</si>
  <si>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</si>
  <si>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</si>
  <si>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</si>
  <si>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</si>
  <si>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</si>
  <si>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</si>
  <si>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</si>
  <si>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</si>
  <si>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</si>
  <si>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</si>
  <si>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</si>
  <si>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</si>
  <si>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</si>
  <si>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</si>
  <si>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</si>
  <si>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</si>
  <si>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</si>
  <si>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</si>
  <si>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</si>
  <si>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</si>
  <si>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</si>
  <si>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</si>
  <si>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</si>
  <si>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</si>
  <si>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</si>
  <si>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</si>
  <si>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</si>
  <si>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</si>
  <si>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</si>
  <si>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</si>
  <si>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</si>
  <si>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</si>
  <si>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</si>
  <si>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</si>
  <si>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</si>
  <si>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</si>
  <si>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</si>
  <si>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</si>
  <si>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</si>
  <si>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</si>
  <si>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</si>
  <si>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</si>
  <si>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</si>
  <si>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</si>
  <si>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</si>
  <si>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</si>
  <si>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</si>
  <si>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</si>
  <si>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</si>
  <si>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</si>
  <si>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</si>
  <si>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</si>
  <si>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</si>
  <si>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</si>
  <si>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</si>
  <si>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</si>
  <si>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</si>
  <si>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</si>
  <si>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</si>
  <si>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</si>
  <si>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</si>
  <si>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</si>
  <si>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</si>
  <si>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</si>
  <si>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</si>
  <si>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</si>
  <si>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</si>
  <si>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</si>
  <si>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</si>
  <si>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</si>
  <si>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</si>
  <si>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</si>
  <si>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</si>
  <si>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</si>
  <si>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</si>
  <si>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</si>
  <si>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</si>
  <si>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</si>
  <si>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</si>
  <si>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</si>
  <si>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</si>
  <si>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</si>
  <si>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</si>
  <si>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</si>
  <si>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</si>
  <si>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</si>
  <si>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</si>
  <si>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</si>
  <si>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</si>
  <si>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</si>
  <si>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</si>
  <si>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</si>
  <si>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</si>
  <si>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</si>
  <si>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</si>
  <si>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</si>
  <si>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</si>
  <si>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</si>
  <si>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</si>
  <si>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</si>
  <si>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</si>
  <si>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</si>
  <si>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</si>
  <si>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</si>
  <si>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</si>
  <si>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</si>
  <si>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</si>
  <si>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</si>
  <si>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</si>
  <si>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</si>
  <si>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</si>
  <si>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</si>
  <si>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</si>
  <si>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</si>
  <si>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</si>
  <si>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</si>
  <si>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</si>
  <si>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</si>
  <si>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</si>
  <si>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</si>
  <si>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</si>
  <si>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</si>
  <si>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</si>
  <si>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</si>
  <si>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</si>
  <si>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</si>
  <si>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</si>
  <si>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</si>
  <si>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</si>
  <si>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</si>
  <si>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</si>
  <si>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</si>
  <si>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</si>
  <si>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</si>
  <si>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</si>
  <si>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</si>
  <si>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</si>
  <si>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</si>
  <si>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</si>
  <si>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</si>
  <si>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</si>
  <si>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</si>
  <si>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</si>
  <si>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</si>
  <si>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</si>
  <si>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</si>
  <si>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</si>
  <si>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</si>
  <si>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</si>
  <si>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</si>
  <si>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</si>
  <si>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</si>
  <si>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</si>
  <si>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</si>
  <si>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</si>
  <si>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</si>
  <si>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</si>
  <si>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</si>
  <si>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</si>
  <si>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</si>
  <si>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</si>
  <si>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</si>
  <si>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</si>
  <si>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</si>
  <si>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</si>
  <si>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</si>
  <si>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</si>
  <si>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</si>
  <si>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</si>
  <si>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</si>
  <si>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</si>
  <si>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</si>
  <si>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</si>
  <si>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</si>
  <si>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</si>
  <si>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</si>
  <si>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</si>
  <si>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</si>
  <si>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</si>
  <si>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</si>
  <si>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</si>
  <si>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</si>
  <si>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</si>
  <si>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</si>
  <si>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</si>
  <si>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</si>
  <si>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</si>
  <si>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</si>
  <si>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</si>
  <si>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</si>
  <si>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</si>
  <si>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</si>
  <si>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</si>
  <si>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</si>
  <si>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</si>
  <si>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</si>
  <si>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</si>
  <si>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</si>
  <si>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</si>
  <si>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</si>
  <si>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</si>
  <si>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</si>
  <si>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</si>
  <si>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</si>
  <si>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</si>
  <si>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</si>
  <si>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</si>
  <si>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</si>
  <si>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</si>
  <si>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</si>
  <si>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</si>
  <si>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</si>
  <si>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</si>
  <si>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</si>
  <si>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</si>
  <si>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</si>
  <si>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</si>
  <si>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</si>
  <si>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</si>
  <si>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</si>
  <si>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</si>
  <si>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</si>
  <si>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</si>
  <si>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</si>
  <si>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</si>
  <si>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</si>
  <si>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</si>
  <si>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</si>
  <si>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</si>
  <si>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</si>
  <si>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</si>
  <si>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</si>
  <si>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</si>
  <si>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</si>
  <si>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</si>
  <si>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</si>
  <si>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</si>
  <si>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</si>
  <si>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</si>
  <si>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</si>
  <si>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</si>
  <si>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</si>
  <si>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</si>
  <si>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</si>
  <si>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</si>
  <si>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</si>
  <si>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</si>
  <si>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</si>
  <si>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</si>
  <si>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</si>
  <si>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</si>
  <si>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</si>
  <si>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</si>
  <si>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</si>
  <si>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</si>
  <si>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</si>
  <si>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</si>
  <si>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</si>
  <si>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</si>
  <si>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</si>
  <si>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</si>
  <si>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</si>
  <si>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</si>
  <si>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</si>
  <si>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</si>
  <si>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</si>
  <si>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</si>
  <si>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</si>
  <si>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</si>
  <si>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</si>
  <si>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</si>
  <si>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</si>
  <si>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</si>
  <si>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</si>
  <si>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</si>
  <si>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</si>
  <si>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</si>
  <si>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</si>
  <si>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</si>
  <si>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</si>
  <si>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</si>
  <si>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</si>
  <si>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</si>
  <si>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</si>
  <si>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</si>
  <si>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</si>
  <si>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</si>
  <si>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</si>
  <si>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</si>
  <si>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</si>
  <si>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</si>
  <si>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</si>
  <si>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</si>
  <si>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</si>
  <si>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</si>
  <si>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</si>
  <si>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</si>
  <si>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</si>
  <si>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</si>
  <si>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</si>
  <si>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</si>
  <si>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</si>
  <si>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</si>
  <si>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</si>
  <si>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</si>
  <si>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</si>
  <si>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</si>
  <si>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</si>
  <si>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</si>
  <si>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</si>
  <si>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</si>
  <si>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</si>
  <si>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</si>
  <si>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</si>
  <si>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</si>
  <si>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</si>
  <si>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</si>
  <si>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</si>
  <si>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</si>
  <si>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</si>
  <si>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</si>
  <si>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</si>
  <si>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</si>
  <si>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</si>
  <si>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</si>
  <si>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</si>
  <si>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</si>
  <si>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</si>
  <si>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</si>
  <si>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</si>
  <si>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</si>
  <si>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</si>
  <si>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</si>
  <si>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</si>
  <si>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</si>
  <si>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</si>
  <si>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</si>
  <si>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</si>
  <si>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</si>
  <si>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</si>
  <si>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</si>
  <si>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</si>
  <si>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</si>
  <si>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</si>
  <si>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</si>
  <si>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</si>
  <si>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</si>
  <si>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</si>
  <si>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</si>
  <si>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</si>
  <si>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</si>
  <si>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</si>
  <si>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</si>
  <si>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</si>
  <si>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</si>
  <si>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</si>
  <si>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</si>
  <si>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</si>
  <si>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</si>
  <si>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</si>
  <si>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</si>
  <si>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</si>
  <si>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</si>
  <si>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</si>
  <si>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</si>
  <si>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</si>
  <si>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</si>
  <si>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</si>
  <si>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</si>
  <si>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</si>
  <si>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</si>
  <si>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</si>
  <si>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</si>
  <si>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</si>
  <si>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</si>
  <si>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</si>
  <si>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</si>
  <si>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</si>
  <si>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</si>
  <si>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</si>
  <si>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</si>
  <si>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</si>
  <si>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</si>
  <si>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</si>
  <si>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</si>
  <si>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</si>
  <si>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</si>
  <si>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</si>
  <si>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</si>
  <si>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</si>
  <si>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</si>
  <si>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</si>
  <si>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</si>
  <si>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</si>
  <si>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</si>
  <si>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</si>
  <si>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</si>
  <si>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</si>
  <si>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</si>
  <si>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</si>
  <si>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</si>
  <si>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</si>
  <si>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</si>
  <si>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</si>
  <si>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</si>
  <si>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</si>
  <si>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</si>
  <si>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</si>
  <si>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</si>
  <si>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</si>
  <si>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</si>
  <si>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</si>
  <si>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</si>
  <si>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</si>
  <si>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</si>
  <si>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</si>
  <si>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</si>
  <si>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</si>
  <si>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</si>
  <si>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</si>
  <si>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</si>
  <si>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</si>
  <si>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</si>
  <si>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</si>
  <si>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</si>
  <si>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</si>
  <si>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</si>
  <si>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</si>
  <si>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</si>
  <si>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</si>
  <si>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</si>
  <si>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</si>
  <si>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</si>
  <si>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</si>
  <si>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</si>
  <si>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</si>
  <si>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</si>
  <si>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</si>
  <si>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</si>
  <si>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</si>
  <si>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</si>
  <si>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</si>
  <si>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</si>
  <si>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</si>
  <si>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</si>
  <si>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</si>
  <si>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</si>
  <si>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</si>
  <si>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</si>
  <si>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</si>
  <si>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</si>
  <si>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</si>
  <si>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</si>
  <si>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</si>
  <si>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</si>
  <si>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</si>
  <si>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</si>
  <si>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</si>
  <si>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</si>
  <si>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</si>
  <si>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</si>
  <si>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</si>
  <si>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</si>
  <si>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</si>
  <si>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</si>
  <si>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</si>
  <si>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</si>
  <si>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</si>
  <si>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</si>
  <si>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</si>
  <si>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</si>
  <si>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</si>
  <si>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</si>
  <si>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</si>
  <si>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</si>
  <si>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</si>
  <si>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</si>
  <si>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</si>
  <si>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</si>
  <si>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</si>
  <si>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</si>
  <si>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</si>
  <si>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</si>
  <si>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</si>
  <si>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</si>
  <si>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</si>
  <si>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</si>
  <si>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</si>
  <si>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</si>
  <si>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</si>
  <si>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</si>
  <si>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</si>
  <si>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</si>
  <si>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</si>
  <si>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</si>
  <si>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</si>
  <si>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</si>
  <si>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</si>
  <si>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</si>
  <si>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</si>
  <si>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</si>
  <si>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</si>
  <si>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</si>
  <si>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</si>
  <si>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</si>
  <si>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</si>
  <si>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</si>
  <si>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</si>
  <si>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</si>
  <si>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</si>
  <si>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</si>
  <si>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</si>
  <si>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</si>
  <si>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</si>
  <si>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</si>
  <si>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</si>
  <si>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</si>
  <si>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</si>
  <si>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</si>
  <si>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</si>
  <si>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</si>
  <si>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</si>
  <si>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</si>
  <si>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</si>
  <si>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</si>
  <si>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</si>
  <si>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</si>
  <si>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</si>
  <si>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</si>
  <si>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</si>
  <si>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</si>
  <si>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</si>
  <si>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</si>
  <si>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</si>
  <si>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</si>
  <si>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</si>
  <si>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</si>
  <si>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</si>
  <si>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</si>
  <si>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</si>
  <si>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</si>
  <si>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</si>
  <si>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</si>
  <si>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</si>
  <si>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</si>
  <si>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</si>
  <si>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</si>
  <si>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</si>
  <si>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</si>
  <si>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</si>
  <si>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</si>
  <si>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</si>
  <si>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</si>
  <si>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</si>
  <si>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</si>
  <si>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</si>
  <si>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</si>
  <si>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</si>
  <si>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</si>
  <si>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</si>
  <si>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</si>
  <si>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</si>
  <si>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</si>
  <si>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</si>
  <si>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</si>
  <si>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</si>
  <si>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</si>
  <si>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</si>
  <si>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</si>
  <si>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</si>
  <si>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</si>
  <si>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</si>
  <si>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</si>
  <si>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</si>
  <si>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</si>
  <si>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</si>
  <si>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</si>
  <si>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</si>
  <si>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</si>
  <si>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</si>
  <si>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</si>
  <si>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</si>
  <si>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</si>
  <si>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</si>
  <si>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</si>
  <si>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</si>
  <si>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</si>
  <si>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</si>
  <si>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</si>
  <si>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</si>
  <si>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</si>
  <si>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</si>
  <si>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</si>
  <si>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</si>
  <si>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</si>
  <si>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</si>
  <si>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</si>
  <si>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</si>
  <si>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</si>
  <si>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</si>
  <si>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</si>
  <si>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</si>
  <si>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</si>
  <si>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</si>
  <si>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</si>
  <si>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</si>
  <si>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</si>
  <si>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</si>
  <si>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</si>
  <si>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</si>
  <si>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</si>
  <si>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</si>
  <si>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</si>
  <si>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</si>
  <si>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</si>
  <si>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</si>
  <si>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</si>
  <si>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</si>
  <si>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</si>
  <si>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</si>
  <si>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</si>
  <si>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</si>
  <si>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</si>
  <si>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</si>
  <si>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</si>
  <si>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</si>
  <si>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</si>
  <si>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</si>
  <si>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</si>
  <si>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</si>
  <si>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</si>
  <si>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</si>
  <si>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</si>
  <si>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</si>
  <si>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</si>
  <si>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</si>
  <si>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</si>
  <si>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</si>
  <si>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</si>
  <si>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</si>
  <si>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</si>
  <si>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</si>
  <si>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</si>
  <si>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</si>
  <si>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</si>
  <si>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</si>
  <si>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</si>
  <si>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</si>
  <si>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</si>
  <si>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</si>
  <si>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</si>
  <si>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</si>
  <si>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</si>
  <si>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</si>
  <si>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</si>
  <si>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</si>
  <si>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</si>
  <si>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</si>
  <si>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</si>
  <si>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</si>
  <si>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</si>
  <si>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</si>
  <si>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</si>
  <si>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</si>
  <si>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</si>
  <si>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</si>
  <si>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</si>
  <si>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</si>
  <si>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</si>
  <si>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</si>
  <si>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</si>
  <si>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</si>
  <si>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</si>
  <si>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</si>
  <si>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</si>
  <si>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</si>
  <si>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</si>
  <si>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</si>
  <si>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</si>
  <si>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</si>
  <si>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</si>
  <si>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</si>
  <si>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</si>
  <si>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</si>
  <si>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</si>
  <si>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</si>
  <si>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</si>
  <si>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</si>
  <si>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</si>
  <si>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</si>
  <si>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</si>
  <si>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</si>
  <si>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</si>
  <si>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</si>
  <si>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</si>
  <si>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</si>
  <si>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</si>
  <si>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</si>
  <si>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</si>
  <si>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</si>
  <si>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</si>
  <si>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</si>
  <si>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</si>
  <si>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</si>
  <si>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</si>
  <si>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</si>
  <si>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</si>
  <si>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</si>
  <si>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</si>
  <si>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</si>
  <si>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</si>
  <si>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</si>
  <si>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</si>
  <si>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</si>
  <si>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</si>
  <si>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</si>
  <si>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</si>
  <si>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</si>
  <si>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</si>
  <si>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</si>
  <si>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</si>
  <si>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</si>
  <si>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</si>
  <si>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</si>
  <si>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</si>
  <si>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</si>
  <si>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</si>
  <si>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</si>
  <si>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</si>
  <si>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</si>
  <si>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</si>
  <si>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</si>
  <si>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</si>
  <si>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</si>
  <si>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</si>
  <si>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</si>
  <si>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</si>
  <si>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</si>
  <si>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</si>
  <si>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</si>
  <si>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</si>
  <si>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</si>
  <si>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</si>
  <si>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</si>
  <si>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</si>
  <si>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</si>
  <si>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</si>
  <si>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</si>
  <si>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</si>
  <si>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</si>
  <si>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</si>
  <si>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</si>
  <si>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</si>
  <si>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</si>
  <si>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</si>
  <si>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</si>
  <si>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</si>
  <si>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</si>
  <si>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</si>
  <si>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</si>
  <si>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</si>
  <si>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</si>
  <si>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</si>
  <si>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</si>
  <si>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</si>
  <si>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</si>
  <si>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</si>
  <si>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</si>
  <si>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</si>
  <si>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</si>
  <si>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</si>
  <si>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</si>
  <si>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</si>
  <si>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</si>
  <si>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</si>
  <si>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</si>
  <si>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</si>
  <si>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</si>
  <si>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</si>
  <si>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</si>
  <si>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</si>
  <si>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</si>
  <si>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</si>
  <si>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</si>
  <si>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</si>
  <si>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</si>
  <si>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</si>
  <si>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</si>
  <si>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</si>
  <si>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</si>
  <si>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</si>
  <si>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</si>
  <si>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</si>
  <si>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</si>
  <si>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</si>
  <si>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</si>
  <si>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</si>
  <si>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</si>
  <si>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</si>
  <si>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</si>
  <si>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</si>
  <si>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</si>
  <si>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</si>
  <si>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</si>
  <si>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</si>
  <si>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</si>
  <si>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</si>
  <si>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</si>
  <si>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</si>
  <si>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</si>
  <si>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</si>
  <si>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</si>
  <si>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</si>
  <si>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</si>
  <si>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</si>
  <si>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</si>
  <si>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</si>
  <si>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</si>
  <si>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</si>
  <si>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</si>
  <si>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</si>
  <si>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</si>
  <si>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</si>
  <si>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</si>
  <si>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</si>
  <si>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</si>
  <si>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</si>
  <si>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</si>
  <si>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</si>
  <si>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</si>
  <si>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</si>
  <si>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</si>
  <si>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</si>
  <si>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</si>
  <si>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</si>
  <si>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</si>
  <si>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</si>
  <si>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</si>
  <si>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</si>
  <si>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</si>
  <si>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</si>
  <si>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</si>
  <si>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</si>
  <si>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</si>
  <si>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</si>
  <si>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</si>
  <si>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</si>
  <si>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</si>
  <si>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</si>
  <si>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</si>
  <si>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</si>
  <si>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</si>
  <si>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</si>
  <si>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</si>
  <si>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</si>
  <si>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</si>
  <si>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</si>
  <si>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</si>
  <si>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</si>
  <si>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</si>
  <si>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</si>
  <si>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</si>
  <si>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</si>
  <si>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</si>
  <si>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</si>
  <si>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</si>
  <si>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</si>
  <si>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</si>
  <si>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</si>
  <si>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</si>
  <si>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</si>
  <si>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</si>
  <si>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</si>
  <si>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</si>
  <si>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</si>
  <si>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</si>
  <si>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</si>
  <si>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</si>
  <si>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</si>
  <si>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</si>
  <si>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</si>
  <si>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</si>
  <si>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</si>
  <si>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</si>
  <si>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</si>
  <si>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</si>
  <si>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</si>
  <si>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</si>
  <si>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</si>
  <si>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</si>
  <si>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</si>
  <si>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</si>
  <si>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</si>
  <si>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</si>
  <si>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</si>
  <si>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</si>
  <si>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</si>
  <si>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</si>
  <si>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</si>
  <si>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</si>
  <si>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</si>
  <si>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</si>
  <si>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</si>
  <si>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</si>
  <si>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</si>
  <si>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</si>
  <si>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</si>
  <si>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</si>
  <si>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</si>
  <si>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</si>
  <si>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</si>
  <si>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</si>
  <si>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</si>
  <si>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</si>
  <si>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</si>
  <si>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</si>
  <si>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</si>
  <si>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</si>
  <si>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</si>
  <si>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</si>
  <si>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</si>
  <si>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</si>
  <si>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</si>
  <si>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</si>
  <si>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</si>
  <si>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</si>
  <si>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</si>
  <si>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</si>
  <si>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</si>
  <si>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</si>
  <si>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</si>
  <si>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</si>
  <si>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</si>
  <si>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</si>
  <si>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</si>
  <si>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</si>
  <si>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</si>
  <si>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</si>
  <si>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</si>
  <si>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</si>
  <si>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</si>
  <si>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</si>
  <si>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</si>
  <si>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</si>
  <si>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</si>
  <si>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</si>
  <si>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</si>
  <si>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</si>
  <si>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</si>
  <si>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</si>
  <si>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</si>
  <si>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</si>
  <si>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</si>
  <si>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</si>
  <si>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</si>
  <si>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</si>
  <si>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</si>
  <si>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</si>
  <si>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</si>
  <si>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</si>
  <si>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</si>
  <si>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</si>
  <si>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</si>
  <si>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</si>
  <si>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</si>
  <si>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</si>
  <si>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</si>
  <si>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</si>
  <si>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</si>
  <si>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</si>
  <si>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</si>
  <si>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</si>
  <si>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</si>
  <si>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</si>
  <si>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</si>
  <si>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</si>
  <si>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</si>
  <si>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</si>
  <si>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</si>
  <si>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</si>
  <si>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</si>
  <si>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</si>
  <si>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</si>
  <si>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</si>
  <si>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</si>
  <si>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</si>
  <si>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</si>
  <si>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</si>
  <si>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</si>
  <si>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</si>
  <si>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</si>
  <si>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</si>
  <si>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</si>
  <si>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</si>
  <si>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</si>
  <si>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</si>
  <si>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</si>
  <si>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</si>
  <si>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</si>
  <si>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</si>
  <si>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</si>
  <si>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</si>
  <si>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</si>
  <si>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</si>
  <si>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</si>
  <si>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</si>
  <si>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</si>
  <si>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</si>
  <si>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</si>
  <si>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</si>
  <si>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</si>
  <si>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</si>
  <si>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</si>
  <si>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</si>
  <si>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</si>
  <si>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</si>
  <si>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</si>
  <si>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</si>
  <si>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</si>
  <si>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</si>
  <si>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</si>
  <si>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</si>
  <si>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</si>
  <si>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</si>
  <si>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</si>
  <si>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</si>
  <si>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</si>
  <si>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</si>
  <si>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</si>
  <si>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</si>
  <si>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</si>
  <si>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</si>
  <si>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</si>
  <si>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</si>
  <si>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</si>
  <si>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</si>
  <si>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</si>
  <si>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</si>
  <si>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</si>
  <si>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</si>
  <si>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</si>
  <si>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</si>
  <si>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</si>
  <si>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</si>
  <si>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</si>
  <si>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</si>
  <si>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</si>
  <si>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</si>
  <si>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</si>
  <si>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</si>
  <si>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</si>
  <si>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</si>
  <si>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</si>
  <si>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</si>
  <si>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</si>
  <si>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</si>
  <si>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</si>
  <si>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</si>
  <si>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</si>
  <si>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</si>
  <si>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</si>
  <si>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</si>
  <si>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</si>
  <si>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</si>
  <si>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</si>
  <si>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</si>
  <si>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</si>
  <si>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</si>
  <si>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</si>
  <si>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</si>
  <si>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</si>
  <si>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</si>
  <si>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</si>
  <si>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</si>
  <si>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</si>
  <si>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</si>
  <si>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</si>
  <si>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</si>
  <si>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</si>
  <si>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</si>
  <si>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</si>
  <si>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</si>
  <si>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</si>
  <si>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</si>
  <si>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</si>
  <si>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</si>
  <si>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</si>
  <si>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</si>
  <si>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</si>
  <si>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</si>
  <si>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</si>
  <si>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</si>
  <si>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</si>
  <si>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</si>
  <si>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</si>
  <si>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</si>
  <si>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</si>
  <si>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</si>
  <si>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</si>
  <si>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</si>
  <si>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</si>
  <si>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</si>
  <si>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</si>
  <si>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</si>
  <si>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</si>
  <si>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</si>
  <si>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</si>
  <si>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</si>
  <si>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</si>
  <si>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</si>
  <si>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</si>
  <si>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</si>
  <si>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</si>
  <si>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</si>
  <si>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</si>
  <si>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</si>
  <si>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</si>
  <si>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</si>
  <si>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</si>
  <si>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</si>
  <si>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</si>
  <si>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</si>
  <si>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</si>
  <si>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</si>
  <si>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</si>
  <si>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</si>
  <si>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</si>
  <si>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</si>
  <si>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</si>
  <si>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</si>
  <si>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</si>
  <si>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</si>
  <si>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</si>
  <si>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</si>
  <si>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</si>
  <si>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</si>
  <si>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</si>
  <si>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</si>
  <si>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</si>
  <si>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</si>
  <si>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</si>
  <si>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</si>
  <si>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</si>
  <si>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</si>
  <si>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</si>
  <si>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</si>
  <si>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</si>
  <si>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</si>
  <si>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</si>
  <si>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</si>
  <si>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</si>
  <si>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</si>
  <si>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</si>
  <si>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</si>
  <si>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</si>
  <si>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</si>
  <si>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</si>
  <si>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</si>
  <si>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</si>
  <si>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</si>
  <si>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</si>
  <si>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</si>
  <si>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</si>
  <si>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</si>
  <si>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</si>
  <si>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</si>
  <si>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</si>
  <si>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</si>
  <si>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</si>
  <si>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</si>
  <si>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</si>
  <si>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</si>
  <si>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</si>
  <si>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</si>
  <si>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</si>
  <si>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</si>
  <si>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</si>
  <si>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</si>
  <si>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</si>
  <si>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</si>
  <si>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</si>
  <si>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</si>
  <si>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</si>
  <si>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</si>
  <si>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</si>
  <si>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</si>
  <si>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</si>
  <si>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</si>
  <si>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</si>
  <si>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</si>
  <si>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</si>
  <si>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</si>
  <si>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</si>
  <si>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</si>
  <si>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</si>
  <si>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</si>
  <si>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</si>
  <si>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</si>
  <si>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</si>
  <si>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</si>
  <si>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</si>
  <si>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</si>
  <si>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</si>
  <si>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</si>
  <si>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</si>
  <si>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</si>
  <si>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</si>
  <si>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</si>
  <si>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</si>
  <si>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</si>
  <si>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</si>
  <si>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</si>
  <si>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</si>
  <si>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</si>
  <si>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</si>
  <si>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</si>
  <si>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</si>
  <si>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</si>
  <si>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</si>
  <si>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</si>
  <si>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</si>
  <si>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</si>
  <si>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</si>
  <si>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</si>
  <si>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</si>
  <si>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</si>
  <si>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</si>
  <si>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</si>
  <si>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</si>
  <si>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</si>
  <si>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</si>
  <si>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</si>
  <si>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</si>
  <si>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</si>
  <si>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</si>
  <si>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</si>
  <si>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</si>
  <si>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</si>
  <si>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</si>
  <si>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</si>
  <si>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</si>
  <si>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</si>
  <si>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</si>
  <si>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</si>
  <si>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</si>
  <si>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</si>
  <si>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</si>
  <si>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</si>
  <si>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</si>
  <si>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</si>
  <si>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</si>
  <si>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</si>
  <si>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</si>
  <si>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</si>
  <si>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</si>
  <si>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</si>
  <si>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</si>
  <si>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</si>
  <si>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</si>
  <si>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</si>
  <si>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</si>
  <si>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</si>
  <si>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</si>
  <si>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</si>
  <si>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</si>
  <si>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</si>
  <si>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</si>
  <si>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</si>
  <si>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</si>
  <si>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</si>
  <si>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</si>
  <si>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</si>
  <si>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</si>
  <si>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</si>
  <si>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</si>
  <si>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</si>
  <si>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</si>
  <si>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</si>
  <si>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</si>
  <si>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</si>
  <si>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</si>
  <si>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</si>
  <si>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</si>
  <si>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</si>
  <si>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</si>
  <si>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</si>
  <si>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</si>
  <si>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</si>
  <si>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</si>
  <si>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</si>
  <si>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</si>
  <si>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</si>
  <si>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</si>
  <si>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</si>
  <si>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</si>
  <si>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</si>
  <si>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</si>
  <si>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</si>
  <si>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</si>
  <si>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</si>
  <si>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</si>
  <si>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</si>
  <si>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</si>
  <si>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</si>
  <si>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</si>
  <si>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</si>
  <si>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</si>
  <si>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</si>
  <si>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</si>
  <si>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</si>
  <si>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</si>
  <si>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</si>
  <si>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</si>
  <si>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</si>
  <si>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</si>
  <si>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</si>
  <si>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</si>
  <si>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</si>
  <si>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</si>
  <si>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</si>
  <si>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</si>
  <si>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</si>
  <si>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</si>
  <si>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</si>
  <si>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</si>
  <si>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</si>
  <si>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</si>
  <si>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</si>
  <si>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</si>
  <si>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</si>
  <si>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</si>
  <si>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</si>
  <si>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</si>
  <si>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</si>
  <si>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</si>
  <si>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</si>
  <si>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</si>
  <si>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</si>
  <si>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</si>
  <si>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</si>
  <si>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</si>
  <si>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</si>
  <si>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</si>
  <si>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</si>
  <si>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</si>
  <si>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</si>
  <si>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</si>
  <si>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</si>
  <si>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</si>
  <si>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</si>
  <si>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</si>
  <si>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</si>
  <si>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</si>
  <si>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</si>
  <si>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</si>
  <si>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</si>
  <si>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</si>
  <si>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</si>
  <si>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</si>
  <si>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</si>
  <si>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</si>
  <si>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</si>
  <si>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</si>
  <si>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</si>
  <si>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</si>
  <si>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</si>
  <si>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</si>
  <si>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</si>
  <si>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</si>
  <si>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</si>
  <si>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</si>
  <si>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</si>
  <si>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</si>
  <si>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</si>
  <si>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</si>
  <si>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</si>
  <si>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</si>
  <si>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</si>
  <si>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</si>
  <si>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</si>
  <si>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</si>
  <si>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</si>
  <si>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</si>
  <si>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</si>
  <si>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</si>
  <si>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</si>
  <si>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</si>
  <si>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</si>
  <si>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</si>
  <si>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</si>
  <si>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</si>
  <si>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</si>
  <si>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</si>
  <si>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</si>
  <si>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</si>
  <si>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</si>
  <si>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</si>
  <si>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</si>
  <si>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</si>
  <si>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</si>
  <si>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</si>
  <si>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</si>
  <si>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</si>
  <si>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</si>
  <si>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</si>
  <si>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</si>
  <si>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</si>
  <si>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</si>
  <si>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</si>
  <si>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</si>
  <si>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</si>
  <si>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</si>
  <si>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</si>
  <si>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</si>
  <si>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</si>
  <si>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</si>
  <si>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</si>
  <si>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</si>
  <si>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</si>
  <si>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</si>
  <si>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</si>
  <si>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</si>
  <si>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</si>
  <si>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</si>
  <si>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</si>
  <si>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</si>
  <si>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</si>
  <si>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</si>
  <si>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</si>
  <si>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</si>
  <si>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</si>
  <si>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</si>
  <si>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</si>
  <si>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</si>
  <si>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</si>
  <si>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</si>
  <si>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</si>
  <si>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</si>
  <si>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</si>
  <si>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</si>
  <si>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</si>
  <si>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</si>
  <si>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</si>
  <si>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</si>
  <si>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</si>
  <si>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</si>
  <si>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</si>
  <si>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</si>
  <si>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</si>
  <si>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</si>
  <si>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</si>
  <si>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</si>
  <si>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</si>
  <si>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</si>
  <si>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</si>
  <si>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</si>
  <si>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</si>
  <si>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</si>
  <si>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</si>
  <si>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</si>
  <si>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</si>
  <si>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</si>
  <si>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</si>
  <si>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</si>
  <si>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</si>
  <si>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</si>
  <si>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</si>
  <si>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</si>
  <si>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</si>
  <si>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</si>
  <si>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</si>
  <si>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</si>
  <si>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</si>
  <si>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</si>
  <si>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</si>
  <si>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</si>
  <si>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</si>
  <si>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</si>
  <si>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</si>
  <si>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</si>
  <si>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</si>
  <si>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</si>
  <si>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</si>
  <si>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</si>
  <si>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</si>
  <si>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</si>
  <si>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</si>
  <si>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</si>
  <si>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</si>
  <si>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</si>
  <si>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</si>
  <si>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</si>
  <si>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</si>
  <si>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</si>
  <si>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</si>
  <si>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</si>
  <si>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</si>
  <si>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</si>
  <si>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</si>
  <si>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</si>
  <si>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</si>
  <si>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</si>
  <si>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</si>
  <si>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</si>
  <si>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</si>
  <si>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</si>
  <si>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</si>
  <si>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</si>
  <si>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</si>
  <si>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</si>
  <si>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</si>
  <si>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</si>
  <si>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</si>
  <si>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</si>
  <si>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</si>
  <si>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</si>
  <si>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</si>
  <si>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</si>
  <si>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</si>
  <si>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</si>
  <si>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</si>
  <si>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</si>
  <si>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</si>
  <si>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</si>
  <si>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</si>
  <si>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</si>
  <si>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</si>
  <si>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</si>
  <si>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</si>
  <si>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</si>
  <si>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</si>
  <si>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</si>
  <si>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</si>
  <si>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</si>
  <si>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</si>
  <si>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</si>
  <si>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</si>
  <si>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</si>
  <si>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</si>
  <si>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</si>
  <si>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</si>
  <si>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</si>
  <si>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</si>
  <si>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</si>
  <si>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</si>
  <si>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</si>
  <si>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</si>
  <si>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</si>
  <si>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</si>
  <si>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</si>
  <si>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</si>
  <si>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</si>
  <si>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</si>
  <si>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</si>
  <si>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</si>
  <si>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</si>
  <si>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</si>
  <si>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</si>
  <si>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</si>
  <si>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</si>
  <si>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</si>
  <si>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</si>
  <si>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</si>
  <si>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</si>
  <si>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</si>
  <si>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</si>
  <si>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</si>
  <si>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</si>
  <si>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</si>
  <si>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</si>
  <si>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</si>
  <si>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</si>
  <si>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</si>
  <si>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</si>
  <si>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</si>
  <si>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</si>
  <si>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</si>
  <si>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</si>
  <si>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</si>
  <si>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</si>
  <si>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</si>
  <si>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</si>
  <si>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</si>
  <si>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</si>
  <si>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</si>
  <si>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</si>
  <si>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</si>
  <si>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</si>
  <si>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</si>
  <si>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</si>
  <si>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</si>
  <si>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</si>
  <si>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</si>
  <si>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</si>
  <si>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</si>
  <si>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</si>
  <si>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</si>
  <si>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</si>
  <si>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</si>
  <si>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</si>
  <si>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</si>
  <si>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</si>
  <si>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</si>
  <si>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</si>
  <si>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</si>
  <si>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</si>
  <si>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</si>
  <si>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</si>
  <si>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</si>
  <si>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</si>
  <si>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</si>
  <si>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</si>
  <si>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</si>
  <si>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</si>
  <si>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</si>
  <si>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</si>
  <si>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</si>
  <si>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</si>
  <si>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</si>
  <si>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</si>
  <si>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</si>
  <si>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</si>
  <si>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</si>
  <si>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</si>
  <si>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</si>
  <si>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</si>
  <si>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</si>
  <si>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</si>
  <si>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</si>
  <si>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</si>
  <si>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</si>
  <si>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</si>
  <si>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</si>
  <si>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</si>
  <si>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</si>
  <si>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</si>
  <si>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</si>
  <si>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</si>
  <si>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</si>
  <si>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</si>
  <si>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</si>
  <si>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</si>
  <si>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</si>
  <si>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</si>
  <si>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</si>
  <si>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</si>
  <si>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</si>
  <si>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</si>
  <si>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</si>
  <si>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</si>
  <si>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</si>
  <si>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</si>
  <si>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</si>
  <si>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</si>
  <si>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</si>
  <si>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</si>
  <si>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</si>
  <si>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</si>
  <si>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</si>
  <si>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</si>
  <si>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</si>
  <si>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</si>
  <si>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</si>
  <si>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</si>
  <si>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</si>
  <si>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</si>
  <si>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</si>
  <si>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</si>
  <si>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</si>
  <si>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</si>
  <si>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</si>
  <si>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</si>
  <si>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</si>
  <si>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</si>
  <si>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</si>
  <si>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</si>
  <si>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</si>
  <si>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</si>
  <si>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</si>
  <si>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</si>
  <si>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</si>
  <si>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</si>
  <si>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</si>
  <si>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</si>
  <si>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</si>
  <si>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</si>
  <si>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</si>
  <si>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</si>
  <si>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</si>
  <si>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</si>
  <si>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</si>
  <si>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</si>
  <si>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</si>
  <si>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</si>
  <si>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</si>
  <si>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</si>
  <si>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</si>
  <si>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</si>
  <si>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</si>
  <si>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</si>
  <si>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</si>
  <si>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</si>
  <si>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</si>
  <si>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</si>
  <si>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</si>
  <si>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</si>
  <si>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</si>
  <si>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</si>
  <si>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</si>
  <si>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</si>
  <si>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</si>
  <si>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</si>
  <si>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</si>
  <si>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</si>
  <si>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</si>
  <si>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</si>
  <si>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</si>
  <si>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</si>
  <si>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</si>
  <si>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</si>
  <si>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</si>
  <si>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</si>
  <si>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</si>
  <si>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</si>
  <si>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</si>
  <si>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</si>
  <si>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</si>
  <si>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</si>
  <si>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</si>
  <si>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</si>
  <si>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</si>
  <si>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</si>
  <si>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</si>
  <si>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</si>
  <si>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</si>
  <si>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</si>
  <si>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</si>
  <si>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</si>
  <si>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</si>
  <si>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</si>
  <si>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</si>
  <si>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</si>
  <si>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</si>
  <si>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</si>
  <si>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</si>
  <si>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</si>
  <si>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</si>
  <si>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</si>
  <si>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</si>
  <si>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</si>
  <si>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</si>
  <si>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</si>
  <si>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</si>
  <si>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</si>
  <si>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</si>
  <si>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</si>
  <si>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</si>
  <si>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</si>
  <si>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</si>
  <si>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</si>
  <si>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</si>
  <si>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</si>
  <si>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</si>
  <si>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</si>
  <si>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</si>
  <si>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</si>
  <si>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</si>
  <si>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</si>
  <si>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</si>
  <si>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</si>
  <si>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</si>
  <si>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</si>
  <si>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</si>
  <si>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</si>
  <si>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</si>
  <si>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</si>
  <si>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</si>
  <si>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</si>
  <si>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</si>
  <si>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</si>
  <si>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</si>
  <si>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</si>
  <si>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</si>
  <si>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</si>
  <si>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</si>
  <si>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</si>
  <si>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</si>
  <si>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</si>
  <si>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</si>
  <si>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</si>
  <si>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</si>
  <si>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</si>
  <si>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</si>
  <si>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</si>
  <si>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</si>
  <si>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</si>
  <si>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</si>
  <si>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</si>
  <si>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</si>
  <si>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</si>
  <si>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</si>
  <si>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</si>
  <si>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</si>
  <si>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</si>
  <si>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</si>
  <si>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</si>
  <si>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</si>
  <si>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</si>
  <si>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</si>
  <si>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</si>
  <si>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</si>
  <si>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</si>
  <si>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</si>
  <si>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</si>
  <si>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</si>
  <si>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</si>
  <si>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</si>
  <si>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</si>
  <si>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</si>
  <si>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</si>
  <si>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</si>
  <si>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</si>
  <si>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</si>
  <si>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</si>
  <si>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</si>
  <si>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</si>
  <si>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</si>
  <si>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</si>
  <si>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</si>
  <si>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</si>
  <si>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</si>
  <si>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</si>
  <si>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</si>
  <si>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</si>
  <si>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</si>
  <si>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</si>
  <si>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</si>
  <si>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</si>
  <si>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</si>
  <si>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</si>
  <si>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</si>
  <si>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</si>
  <si>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</si>
  <si>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</si>
  <si>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</si>
  <si>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</si>
  <si>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</si>
  <si>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</si>
  <si>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</si>
  <si>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</si>
  <si>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</si>
  <si>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</si>
  <si>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</si>
  <si>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</si>
  <si>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</si>
  <si>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</si>
  <si>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</si>
  <si>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</si>
  <si>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</si>
  <si>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</si>
  <si>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</si>
  <si>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</si>
  <si>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</si>
  <si>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</si>
  <si>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</si>
  <si>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</si>
  <si>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</si>
  <si>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</si>
  <si>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</si>
  <si>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</si>
  <si>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</si>
  <si>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</si>
  <si>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</si>
  <si>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</si>
  <si>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</si>
  <si>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</si>
  <si>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</si>
  <si>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</si>
  <si>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</si>
  <si>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</si>
  <si>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</si>
  <si>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</si>
  <si>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</si>
  <si>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</si>
  <si>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</si>
  <si>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</si>
  <si>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</si>
  <si>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</si>
  <si>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</si>
  <si>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</si>
  <si>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</si>
  <si>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</si>
  <si>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</si>
  <si>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</si>
  <si>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</si>
  <si>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</si>
  <si>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</si>
  <si>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</si>
  <si>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</si>
  <si>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</si>
  <si>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</si>
  <si>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</si>
  <si>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</si>
  <si>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</si>
  <si>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</si>
  <si>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</si>
  <si>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</si>
  <si>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</si>
  <si>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</si>
  <si>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</si>
  <si>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</si>
  <si>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</si>
  <si>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</si>
  <si>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</si>
  <si>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</si>
  <si>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</si>
  <si>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</si>
  <si>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</si>
  <si>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</si>
  <si>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</si>
  <si>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</si>
  <si>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</si>
  <si>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</si>
  <si>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</si>
  <si>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</si>
  <si>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</si>
  <si>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</si>
  <si>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</si>
  <si>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</si>
  <si>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</si>
  <si>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</si>
  <si>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</si>
  <si>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</si>
  <si>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</si>
  <si>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</si>
  <si>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</si>
  <si>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</si>
  <si>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</si>
  <si>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</si>
  <si>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</si>
  <si>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</si>
  <si>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</si>
  <si>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</si>
  <si>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</si>
  <si>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</si>
  <si>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</si>
  <si>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</si>
  <si>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</si>
  <si>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</si>
  <si>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</si>
  <si>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</si>
  <si>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</si>
  <si>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</si>
  <si>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</si>
  <si>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</si>
  <si>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</si>
  <si>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</si>
  <si>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</si>
  <si>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</si>
  <si>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</si>
  <si>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</si>
  <si>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</si>
  <si>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</si>
  <si>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</si>
  <si>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</si>
  <si>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</si>
  <si>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</si>
  <si>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</si>
  <si>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</si>
  <si>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</si>
  <si>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</si>
  <si>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</si>
  <si>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</si>
  <si>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</si>
  <si>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</si>
  <si>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</si>
  <si>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</si>
  <si>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</si>
  <si>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</si>
  <si>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</si>
  <si>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</si>
  <si>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</si>
  <si>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</si>
  <si>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</si>
  <si>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</si>
  <si>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</si>
  <si>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</si>
  <si>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</si>
  <si>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</si>
  <si>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</si>
  <si>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</si>
  <si>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</si>
  <si>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</si>
  <si>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</si>
  <si>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</si>
  <si>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</si>
  <si>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</si>
  <si>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</si>
  <si>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</si>
  <si>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</si>
  <si>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</si>
  <si>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</si>
  <si>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</si>
  <si>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</si>
  <si>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</si>
  <si>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</si>
  <si>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</si>
  <si>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</si>
  <si>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</si>
  <si>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</si>
  <si>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</si>
  <si>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</si>
  <si>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</si>
  <si>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</si>
  <si>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</si>
  <si>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</si>
  <si>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</si>
  <si>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</si>
  <si>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</si>
  <si>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</si>
  <si>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</si>
  <si>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</si>
  <si>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</si>
  <si>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</si>
  <si>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</si>
  <si>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</si>
  <si>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</si>
  <si>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</si>
  <si>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</si>
  <si>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</si>
  <si>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</si>
  <si>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</si>
  <si>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</si>
  <si>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</si>
  <si>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</si>
  <si>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</si>
  <si>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</si>
  <si>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</si>
  <si>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</si>
  <si>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</si>
  <si>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</si>
  <si>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</si>
  <si>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</si>
  <si>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</si>
  <si>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</si>
  <si>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</si>
  <si>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</si>
  <si>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</si>
  <si>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</si>
  <si>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</si>
  <si>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</si>
  <si>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</si>
  <si>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</si>
  <si>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</si>
  <si>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</si>
  <si>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</si>
  <si>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</si>
  <si>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</si>
  <si>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</si>
  <si>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</si>
  <si>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</si>
  <si>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</si>
  <si>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</si>
  <si>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</si>
  <si>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</si>
  <si>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</si>
  <si>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</si>
  <si>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</si>
  <si>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</si>
  <si>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</si>
  <si>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</si>
  <si>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</si>
  <si>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</si>
  <si>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</si>
  <si>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</si>
  <si>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</si>
  <si>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</si>
  <si>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</si>
  <si>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</si>
  <si>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</si>
  <si>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</si>
  <si>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</si>
  <si>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</si>
  <si>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</si>
  <si>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</si>
  <si>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</si>
  <si>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</si>
  <si>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</si>
  <si>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</si>
  <si>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</si>
  <si>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</si>
  <si>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</si>
  <si>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</si>
  <si>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</si>
  <si>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</si>
  <si>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</si>
  <si>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</si>
  <si>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</si>
  <si>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</si>
  <si>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</si>
  <si>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</si>
  <si>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</si>
  <si>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</si>
  <si>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</si>
  <si>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</si>
  <si>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</si>
  <si>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</si>
  <si>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</si>
  <si>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</si>
  <si>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</si>
  <si>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</si>
  <si>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</si>
  <si>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</si>
  <si>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</si>
  <si>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</si>
  <si>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</si>
  <si>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</si>
  <si>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</si>
  <si>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</si>
  <si>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</si>
  <si>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</si>
  <si>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</si>
  <si>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</si>
  <si>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</si>
  <si>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</si>
  <si>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</si>
  <si>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</si>
  <si>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</si>
  <si>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</si>
  <si>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</si>
  <si>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</si>
  <si>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</si>
  <si>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</si>
  <si>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</si>
  <si>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</si>
  <si>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</si>
  <si>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</si>
  <si>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</si>
  <si>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</si>
  <si>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</si>
  <si>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</si>
  <si>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</si>
  <si>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</si>
  <si>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</si>
  <si>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</si>
  <si>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</si>
  <si>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</si>
  <si>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</si>
  <si>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</si>
  <si>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</si>
  <si>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</si>
  <si>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</si>
  <si>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</si>
  <si>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</si>
  <si>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</si>
  <si>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</si>
  <si>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</si>
  <si>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</si>
  <si>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</si>
  <si>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</si>
  <si>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</si>
  <si>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</si>
  <si>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</si>
  <si>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</si>
  <si>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</si>
  <si>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</si>
  <si>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</si>
  <si>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</si>
  <si>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</si>
  <si>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</si>
  <si>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</si>
  <si>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</si>
  <si>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</si>
  <si>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</si>
  <si>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</si>
  <si>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</si>
  <si>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</si>
  <si>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</si>
  <si>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</si>
  <si>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</si>
  <si>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</si>
  <si>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</si>
  <si>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</si>
  <si>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</si>
  <si>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</si>
  <si>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</si>
  <si>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</si>
  <si>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</si>
  <si>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</si>
  <si>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</si>
  <si>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</si>
  <si>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</si>
  <si>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</si>
  <si>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</si>
  <si>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</si>
  <si>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</si>
  <si>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</si>
  <si>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</si>
  <si>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</si>
  <si>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</si>
  <si>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</si>
  <si>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</si>
  <si>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</si>
  <si>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</si>
  <si>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</si>
  <si>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</si>
  <si>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</si>
  <si>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</si>
  <si>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</si>
  <si>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</si>
  <si>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</si>
  <si>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</si>
  <si>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</si>
  <si>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</si>
  <si>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</si>
  <si>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</si>
  <si>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</si>
  <si>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</si>
  <si>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</si>
  <si>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</si>
  <si>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</si>
  <si>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</si>
  <si>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</si>
  <si>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</si>
  <si>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</si>
  <si>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</si>
  <si>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</si>
  <si>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</si>
  <si>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</si>
  <si>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</si>
  <si>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</si>
  <si>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</si>
  <si>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</si>
  <si>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</si>
  <si>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</si>
  <si>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</si>
  <si>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</si>
  <si>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</si>
  <si>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</si>
  <si>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</si>
  <si>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</si>
  <si>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</si>
  <si>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</si>
  <si>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</si>
  <si>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</si>
  <si>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</si>
  <si>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</si>
  <si>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</si>
  <si>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</si>
  <si>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</si>
  <si>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</si>
  <si>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</si>
  <si>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</si>
  <si>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</si>
  <si>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</si>
  <si>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</si>
  <si>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</si>
  <si>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</si>
  <si>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</si>
  <si>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</si>
  <si>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</si>
  <si>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</si>
  <si>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</si>
  <si>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</si>
  <si>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</si>
  <si>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</si>
  <si>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</si>
  <si>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</si>
  <si>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</si>
  <si>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</si>
  <si>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</si>
  <si>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</si>
  <si>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</si>
  <si>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</si>
  <si>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</si>
  <si>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</si>
  <si>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</si>
  <si>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</si>
  <si>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</si>
  <si>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</si>
  <si>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</si>
  <si>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</si>
  <si>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</si>
  <si>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</si>
  <si>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</si>
  <si>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</si>
  <si>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</si>
  <si>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</si>
  <si>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</si>
  <si>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</si>
  <si>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</si>
  <si>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</si>
  <si>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</si>
  <si>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</si>
  <si>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</si>
  <si>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</si>
  <si>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</si>
  <si>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</si>
  <si>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</si>
  <si>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</si>
  <si>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</si>
  <si>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</si>
  <si>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</si>
  <si>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</si>
  <si>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</si>
  <si>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</si>
  <si>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</si>
  <si>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</si>
  <si>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</si>
  <si>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</si>
  <si>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</si>
  <si>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</si>
  <si>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</si>
  <si>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</si>
  <si>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</si>
  <si>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</si>
  <si>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</si>
  <si>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</si>
  <si>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</si>
  <si>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</si>
  <si>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</si>
  <si>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</si>
  <si>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</si>
  <si>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</si>
  <si>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</si>
  <si>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</si>
  <si>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</si>
  <si>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</si>
  <si>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</si>
  <si>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</si>
  <si>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</si>
  <si>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</si>
  <si>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</si>
  <si>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</si>
  <si>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</si>
  <si>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</si>
  <si>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</si>
  <si>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</si>
  <si>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</si>
  <si>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</si>
  <si>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</si>
  <si>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</si>
  <si>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</si>
  <si>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</si>
  <si>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</si>
  <si>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</si>
  <si>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</si>
  <si>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</si>
  <si>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</si>
  <si>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</si>
  <si>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</si>
  <si>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</si>
  <si>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</si>
  <si>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</si>
  <si>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</si>
  <si>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</si>
  <si>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</si>
  <si>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</si>
  <si>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</si>
  <si>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</si>
  <si>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</si>
  <si>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</si>
  <si>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</si>
  <si>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</si>
  <si>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</si>
  <si>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</si>
  <si>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</si>
  <si>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</si>
  <si>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</si>
  <si>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</si>
  <si>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</si>
  <si>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</si>
  <si>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</si>
  <si>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</si>
  <si>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</si>
  <si>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</si>
  <si>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</si>
  <si>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</si>
  <si>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</si>
  <si>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</si>
  <si>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</si>
  <si>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</si>
  <si>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</si>
  <si>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</si>
  <si>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</si>
  <si>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</si>
  <si>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</si>
  <si>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</si>
  <si>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</si>
  <si>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</si>
  <si>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</si>
  <si>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</si>
  <si>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</si>
  <si>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</si>
  <si>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</si>
  <si>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</si>
  <si>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</si>
  <si>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</si>
  <si>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</si>
  <si>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</si>
  <si>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</si>
  <si>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</si>
  <si>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</si>
  <si>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</si>
  <si>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</si>
  <si>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</si>
  <si>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</si>
  <si>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</si>
  <si>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</si>
  <si>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</si>
  <si>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</si>
  <si>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</si>
  <si>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</si>
  <si>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</si>
  <si>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</si>
  <si>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</si>
  <si>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</si>
  <si>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</si>
  <si>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</si>
  <si>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</si>
  <si>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</si>
  <si>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</si>
  <si>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</si>
  <si>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</si>
  <si>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</si>
  <si>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</si>
  <si>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</si>
  <si>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</si>
  <si>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</si>
  <si>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</si>
  <si>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</si>
  <si>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</si>
  <si>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</si>
  <si>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</si>
  <si>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</si>
  <si>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</si>
  <si>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</si>
  <si>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</si>
  <si>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</si>
  <si>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</si>
  <si>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</si>
  <si>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</si>
  <si>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</si>
  <si>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</si>
  <si>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</si>
  <si>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</si>
  <si>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</si>
  <si>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</si>
  <si>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</si>
  <si>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</si>
  <si>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</si>
  <si>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</si>
  <si>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</si>
  <si>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</si>
  <si>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</si>
  <si>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</si>
  <si>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</si>
  <si>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</si>
  <si>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</si>
  <si>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</si>
  <si>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</si>
  <si>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</si>
  <si>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</si>
  <si>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</si>
  <si>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</si>
  <si>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</si>
  <si>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</si>
  <si>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</si>
  <si>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</si>
  <si>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</si>
  <si>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</si>
  <si>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</si>
  <si>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</si>
  <si>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</si>
  <si>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</si>
  <si>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</si>
  <si>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</si>
  <si>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</si>
  <si>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</si>
  <si>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</si>
  <si>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</si>
  <si>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</si>
  <si>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</si>
  <si>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</si>
  <si>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</si>
  <si>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</si>
  <si>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</si>
  <si>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</si>
  <si>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</si>
  <si>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</si>
  <si>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</si>
  <si>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</si>
  <si>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</si>
  <si>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</si>
  <si>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</si>
  <si>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</si>
  <si>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</si>
  <si>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</si>
  <si>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</si>
  <si>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</si>
  <si>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</si>
  <si>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</si>
  <si>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</si>
  <si>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</si>
  <si>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</si>
  <si>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</si>
  <si>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</si>
  <si>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</si>
  <si>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</si>
  <si>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</si>
  <si>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</si>
  <si>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</si>
  <si>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</si>
  <si>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</si>
  <si>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</si>
  <si>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</si>
  <si>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</si>
  <si>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</si>
  <si>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</si>
  <si>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</si>
  <si>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</si>
  <si>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</si>
  <si>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</si>
  <si>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</si>
  <si>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</si>
  <si>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</si>
  <si>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</si>
  <si>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</si>
  <si>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</si>
  <si>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</si>
  <si>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</si>
  <si>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</si>
  <si>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</si>
  <si>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</si>
  <si>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</si>
  <si>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</si>
  <si>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</si>
  <si>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</si>
  <si>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</si>
  <si>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</si>
  <si>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</si>
  <si>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</si>
  <si>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</si>
  <si>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</si>
  <si>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</si>
  <si>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</si>
  <si>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</si>
  <si>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</si>
  <si>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</si>
  <si>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</si>
  <si>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</si>
  <si>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</si>
  <si>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</si>
  <si>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</si>
  <si>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</si>
  <si>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</si>
  <si>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</si>
  <si>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</si>
  <si>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</si>
  <si>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</si>
  <si>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</si>
  <si>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</si>
  <si>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</si>
  <si>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</si>
  <si>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</si>
  <si>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</si>
  <si>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</si>
  <si>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</si>
  <si>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</si>
  <si>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</si>
  <si>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</si>
  <si>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</si>
  <si>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</si>
  <si>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</si>
  <si>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</si>
  <si>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</si>
  <si>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</si>
  <si>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</si>
  <si>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</si>
  <si>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</si>
  <si>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</si>
  <si>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</si>
  <si>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</si>
  <si>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</si>
  <si>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</si>
  <si>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</si>
  <si>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</si>
  <si>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</si>
  <si>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</si>
  <si>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</si>
  <si>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</si>
  <si>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</si>
  <si>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</si>
  <si>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</si>
  <si>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</si>
  <si>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</si>
  <si>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</si>
  <si>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</si>
  <si>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</si>
  <si>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</si>
  <si>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</si>
  <si>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</si>
  <si>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</si>
  <si>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</si>
  <si>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</si>
  <si>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</si>
  <si>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</si>
  <si>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</si>
  <si>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</si>
  <si>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</si>
  <si>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</si>
  <si>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</si>
  <si>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</si>
  <si>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</si>
  <si>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</si>
  <si>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</si>
  <si>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</si>
  <si>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</si>
  <si>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</si>
  <si>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</si>
  <si>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</si>
  <si>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</si>
  <si>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</si>
  <si>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</si>
  <si>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</si>
  <si>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</si>
  <si>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</si>
  <si>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</si>
  <si>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</si>
  <si>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</si>
  <si>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</si>
  <si>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</si>
  <si>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</si>
  <si>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</si>
  <si>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</si>
  <si>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</si>
  <si>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</si>
  <si>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</si>
  <si>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</si>
  <si>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</si>
  <si>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</si>
  <si>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</si>
  <si>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</si>
  <si>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</si>
  <si>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</si>
  <si>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</si>
  <si>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</si>
  <si>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</si>
  <si>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</si>
  <si>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</si>
  <si>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</si>
  <si>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</si>
  <si>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</si>
  <si>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</si>
  <si>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</si>
  <si>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</si>
  <si>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</si>
  <si>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</si>
  <si>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</si>
  <si>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</si>
  <si>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</si>
  <si>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</si>
  <si>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</si>
  <si>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</si>
  <si>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</si>
  <si>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</si>
  <si>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</si>
  <si>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</si>
  <si>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</si>
  <si>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</si>
  <si>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</si>
  <si>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</si>
  <si>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</si>
  <si>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</si>
  <si>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</si>
  <si>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</si>
  <si>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</si>
  <si>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</si>
  <si>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</si>
  <si>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</si>
  <si>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</si>
  <si>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</si>
  <si>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</si>
  <si>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</si>
  <si>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</si>
  <si>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</si>
  <si>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</si>
  <si>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</si>
  <si>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</si>
  <si>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</si>
  <si>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</si>
  <si>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</si>
  <si>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</si>
  <si>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</si>
  <si>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</si>
  <si>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</si>
  <si>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</si>
  <si>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</si>
  <si>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</si>
  <si>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</si>
  <si>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</si>
  <si>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</si>
  <si>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</si>
  <si>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</si>
  <si>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</si>
  <si>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</si>
  <si>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</si>
  <si>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</si>
  <si>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</si>
  <si>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</si>
  <si>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</si>
  <si>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</si>
  <si>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</si>
  <si>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</si>
  <si>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</si>
  <si>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</si>
  <si>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</si>
  <si>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</si>
  <si>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</si>
  <si>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</si>
  <si>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</si>
  <si>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</si>
  <si>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</si>
  <si>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</si>
  <si>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</si>
  <si>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</si>
  <si>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</si>
  <si>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</si>
  <si>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</si>
  <si>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</si>
  <si>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</si>
  <si>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</si>
  <si>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</si>
  <si>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</si>
  <si>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</si>
  <si>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</si>
  <si>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</si>
  <si>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</si>
  <si>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</si>
  <si>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</si>
  <si>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</si>
  <si>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</si>
  <si>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</si>
  <si>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</si>
  <si>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</si>
  <si>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</si>
  <si>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</si>
  <si>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</si>
  <si>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</si>
  <si>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</si>
  <si>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</si>
  <si>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</si>
  <si>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</si>
  <si>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</si>
  <si>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</si>
  <si>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</si>
  <si>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</si>
  <si>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</si>
  <si>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</si>
  <si>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</si>
  <si>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</si>
  <si>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</si>
  <si>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</si>
  <si>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</si>
  <si>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</si>
  <si>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</si>
  <si>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</si>
  <si>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</si>
  <si>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</si>
  <si>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</si>
  <si>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</si>
  <si>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</si>
  <si>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</si>
  <si>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</si>
  <si>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</si>
  <si>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</si>
  <si>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</si>
  <si>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</si>
  <si>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</si>
  <si>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</si>
  <si>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</si>
  <si>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</si>
  <si>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</si>
  <si>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</si>
  <si>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</si>
  <si>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</si>
  <si>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</si>
  <si>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</si>
  <si>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</si>
  <si>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</si>
  <si>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</si>
  <si>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</si>
  <si>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</si>
  <si>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</si>
  <si>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</si>
  <si>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</si>
  <si>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</si>
  <si>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</si>
  <si>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</si>
  <si>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</si>
  <si>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</si>
  <si>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</si>
  <si>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</si>
  <si>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</si>
  <si>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</si>
  <si>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</si>
  <si>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</si>
  <si>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</si>
  <si>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</si>
  <si>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</si>
  <si>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</si>
  <si>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</si>
  <si>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</si>
  <si>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</si>
  <si>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</si>
  <si>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</si>
  <si>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</si>
  <si>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</si>
  <si>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</si>
  <si>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</si>
  <si>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</si>
  <si>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</si>
  <si>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</si>
  <si>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</si>
  <si>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</si>
  <si>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</si>
  <si>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</si>
  <si>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</si>
  <si>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</si>
  <si>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</si>
  <si>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</si>
  <si>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</si>
  <si>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</si>
  <si>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</si>
  <si>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</si>
  <si>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</si>
  <si>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</si>
  <si>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</si>
  <si>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</si>
  <si>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</si>
  <si>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</si>
  <si>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</si>
  <si>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</si>
  <si>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</si>
  <si>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</si>
  <si>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</si>
  <si>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</si>
  <si>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</si>
  <si>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</si>
  <si>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</si>
  <si>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</si>
  <si>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</si>
  <si>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</si>
  <si>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</si>
  <si>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</si>
  <si>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</si>
  <si>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</si>
  <si>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</si>
  <si>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</si>
  <si>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</si>
  <si>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</si>
  <si>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</si>
  <si>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</si>
  <si>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</si>
  <si>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</si>
  <si>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</si>
  <si>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</si>
  <si>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</si>
  <si>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</si>
  <si>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</si>
  <si>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</si>
  <si>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</si>
  <si>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</si>
  <si>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</si>
  <si>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</si>
  <si>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</si>
  <si>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</si>
  <si>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</si>
  <si>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</si>
  <si>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</si>
  <si>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</si>
  <si>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</si>
  <si>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</si>
  <si>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</si>
  <si>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</si>
  <si>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</si>
  <si>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</si>
  <si>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</si>
  <si>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</si>
  <si>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</si>
  <si>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</si>
  <si>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</si>
  <si>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</si>
  <si>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</si>
  <si>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</si>
  <si>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</si>
  <si>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</si>
  <si>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</si>
  <si>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</si>
  <si>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</si>
  <si>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</si>
  <si>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</si>
  <si>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</si>
  <si>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</si>
  <si>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</si>
  <si>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</si>
  <si>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</si>
  <si>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</si>
  <si>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</si>
  <si>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</si>
  <si>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</si>
  <si>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</si>
  <si>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</si>
  <si>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</si>
  <si>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</si>
  <si>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</si>
  <si>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</si>
  <si>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</si>
  <si>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</si>
  <si>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</si>
  <si>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</si>
  <si>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</si>
  <si>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</si>
  <si>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</si>
  <si>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</si>
  <si>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</si>
  <si>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</si>
  <si>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</si>
  <si>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</si>
  <si>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</si>
  <si>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</si>
  <si>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</si>
  <si>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</si>
  <si>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</si>
  <si>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</si>
  <si>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</si>
  <si>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</si>
  <si>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</si>
  <si>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</si>
  <si>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</si>
  <si>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</si>
  <si>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</si>
  <si>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</si>
  <si>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</si>
  <si>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</si>
  <si>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</si>
  <si>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</si>
  <si>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</si>
  <si>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</si>
  <si>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</si>
  <si>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</si>
  <si>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</si>
  <si>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</si>
  <si>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</si>
  <si>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</si>
  <si>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</si>
  <si>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</si>
  <si>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</si>
  <si>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</si>
  <si>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</si>
  <si>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</si>
  <si>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</si>
  <si>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</si>
  <si>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</si>
  <si>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</si>
  <si>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</si>
  <si>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</si>
  <si>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</si>
  <si>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</si>
  <si>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</si>
  <si>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</si>
  <si>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</si>
  <si>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</si>
  <si>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</si>
  <si>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</si>
  <si>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</si>
  <si>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</si>
  <si>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</si>
  <si>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</si>
  <si>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</si>
  <si>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</si>
  <si>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</si>
  <si>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</si>
  <si>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</si>
  <si>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</si>
  <si>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</si>
  <si>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</si>
  <si>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</si>
  <si>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</si>
  <si>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</si>
  <si>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</si>
  <si>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</si>
  <si>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</si>
  <si>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</si>
  <si>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</si>
  <si>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</si>
  <si>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</si>
  <si>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</si>
  <si>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</si>
  <si>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</si>
  <si>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</si>
  <si>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</si>
  <si>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</si>
  <si>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</si>
  <si>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</si>
  <si>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</si>
  <si>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</si>
  <si>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</si>
  <si>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</si>
  <si>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</si>
  <si>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</si>
  <si>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</si>
  <si>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</si>
  <si>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</si>
  <si>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</si>
  <si>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</si>
  <si>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</si>
  <si>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</si>
  <si>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</si>
  <si>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</si>
  <si>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</si>
  <si>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</si>
  <si>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</si>
  <si>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</si>
  <si>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</si>
  <si>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</si>
  <si>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</si>
  <si>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</si>
  <si>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</si>
  <si>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</si>
  <si>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</si>
  <si>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</si>
  <si>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</si>
  <si>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</si>
  <si>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</si>
  <si>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</si>
  <si>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</si>
  <si>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</si>
  <si>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</si>
  <si>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</si>
  <si>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</si>
  <si>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</si>
  <si>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</si>
  <si>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</si>
  <si>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</si>
  <si>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</si>
  <si>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</si>
  <si>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</si>
  <si>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</si>
  <si>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</si>
  <si>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</si>
  <si>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</si>
  <si>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</si>
  <si>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</si>
  <si>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</si>
  <si>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</si>
  <si>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</si>
  <si>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</si>
  <si>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</si>
  <si>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</si>
  <si>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</si>
  <si>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</si>
  <si>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</si>
  <si>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</si>
  <si>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</si>
  <si>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</si>
  <si>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</si>
  <si>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</si>
  <si>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</si>
  <si>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</si>
  <si>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</si>
  <si>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</si>
  <si>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</si>
  <si>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</si>
  <si>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</si>
  <si>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</si>
  <si>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</si>
  <si>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</si>
  <si>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</si>
  <si>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</si>
  <si>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</si>
  <si>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</si>
  <si>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</si>
  <si>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</si>
  <si>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</si>
  <si>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</si>
  <si>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</si>
  <si>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</si>
  <si>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</si>
  <si>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</si>
  <si>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</si>
  <si>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</si>
  <si>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</si>
  <si>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</si>
  <si>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</si>
  <si>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</si>
  <si>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</si>
  <si>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</si>
  <si>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</si>
  <si>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</si>
  <si>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</si>
  <si>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</si>
  <si>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</si>
  <si>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</si>
  <si>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</si>
  <si>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</si>
  <si>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</si>
  <si>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</si>
  <si>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</si>
  <si>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</si>
  <si>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</si>
  <si>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</si>
  <si>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</si>
  <si>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</si>
  <si>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</si>
  <si>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</si>
  <si>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</si>
  <si>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</si>
  <si>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</si>
  <si>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</si>
  <si>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</si>
  <si>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</si>
  <si>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</si>
  <si>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</si>
  <si>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</si>
  <si>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</si>
  <si>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</si>
  <si>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</si>
  <si>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</si>
  <si>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</si>
  <si>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</si>
  <si>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</si>
  <si>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</si>
  <si>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</si>
  <si>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</si>
  <si>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</si>
  <si>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</si>
  <si>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</si>
  <si>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</si>
  <si>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</si>
  <si>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</si>
  <si>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</si>
  <si>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</si>
  <si>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</si>
  <si>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</si>
  <si>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</si>
  <si>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</si>
  <si>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</si>
  <si>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</si>
  <si>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</si>
  <si>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</si>
  <si>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</si>
  <si>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</si>
  <si>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</si>
  <si>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</si>
  <si>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</si>
  <si>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</si>
  <si>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</si>
  <si>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</si>
  <si>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</si>
  <si>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</si>
  <si>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</si>
  <si>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</si>
  <si>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</si>
  <si>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</si>
  <si>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</si>
  <si>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</si>
  <si>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</si>
  <si>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</si>
  <si>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</si>
  <si>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</si>
  <si>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</si>
  <si>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</si>
  <si>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</si>
  <si>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</si>
  <si>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</si>
  <si>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</si>
  <si>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</si>
  <si>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</si>
  <si>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</si>
  <si>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</si>
  <si>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</si>
  <si>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</si>
  <si>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</si>
  <si>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</si>
  <si>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</si>
  <si>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</si>
  <si>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</si>
  <si>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</si>
  <si>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</si>
  <si>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</si>
  <si>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</si>
  <si>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</si>
  <si>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</si>
  <si>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</si>
  <si>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</si>
  <si>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</si>
  <si>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</si>
  <si>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</si>
  <si>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</si>
  <si>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</si>
  <si>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</si>
  <si>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</si>
  <si>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</si>
  <si>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</si>
  <si>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</si>
  <si>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</si>
  <si>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</si>
  <si>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</si>
  <si>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</si>
  <si>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</si>
  <si>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</si>
  <si>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</si>
  <si>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</si>
  <si>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</si>
  <si>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</si>
  <si>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</si>
  <si>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</si>
  <si>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</si>
  <si>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</si>
  <si>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</si>
  <si>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</si>
  <si>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</si>
  <si>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</si>
  <si>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</si>
  <si>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</si>
  <si>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</si>
  <si>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</si>
  <si>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</si>
  <si>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</si>
  <si>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</si>
  <si>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</si>
  <si>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</si>
  <si>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</si>
  <si>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</si>
  <si>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</si>
  <si>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</si>
  <si>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</si>
  <si>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</si>
  <si>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</si>
  <si>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</si>
  <si>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</si>
  <si>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</si>
  <si>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</si>
  <si>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</si>
  <si>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</si>
  <si>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</si>
  <si>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</si>
  <si>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</si>
  <si>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</si>
  <si>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</si>
  <si>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</si>
  <si>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</si>
  <si>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</si>
  <si>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</si>
  <si>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</si>
  <si>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</si>
  <si>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</si>
  <si>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</si>
  <si>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</si>
  <si>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</si>
  <si>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</si>
  <si>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</si>
  <si>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</si>
  <si>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</si>
  <si>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</si>
  <si>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</si>
  <si>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</si>
  <si>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</si>
  <si>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</si>
  <si>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</si>
  <si>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</si>
  <si>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</si>
  <si>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</si>
  <si>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</si>
  <si>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</si>
  <si>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</si>
  <si>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</si>
  <si>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</si>
  <si>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</si>
  <si>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</si>
  <si>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</si>
  <si>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</si>
  <si>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</si>
  <si>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</si>
  <si>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</si>
  <si>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</si>
  <si>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</si>
  <si>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</si>
  <si>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</si>
  <si>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</si>
  <si>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</si>
  <si>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</si>
  <si>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</si>
  <si>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</si>
  <si>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</si>
  <si>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</si>
  <si>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</si>
  <si>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</si>
  <si>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</si>
  <si>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</si>
  <si>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</si>
  <si>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</si>
  <si>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</si>
  <si>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</si>
  <si>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</si>
  <si>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</si>
  <si>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</si>
  <si>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</si>
  <si>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</si>
  <si>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</si>
  <si>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</si>
  <si>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</si>
  <si>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</si>
  <si>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</si>
  <si>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</si>
  <si>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</si>
  <si>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</si>
  <si>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</si>
  <si>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</si>
  <si>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</si>
  <si>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</si>
  <si>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</si>
  <si>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</si>
  <si>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</si>
  <si>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</si>
  <si>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</si>
  <si>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</si>
  <si>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</si>
  <si>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</si>
  <si>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</si>
  <si>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</si>
  <si>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</si>
  <si>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</si>
  <si>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</si>
  <si>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</si>
  <si>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</si>
  <si>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</si>
  <si>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</si>
  <si>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</si>
  <si>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</si>
  <si>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</si>
  <si>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</si>
  <si>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</si>
  <si>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</si>
  <si>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</si>
  <si>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</si>
  <si>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</si>
  <si>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</si>
  <si>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</si>
  <si>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</si>
  <si>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</si>
  <si>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</si>
  <si>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</si>
  <si>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</si>
  <si>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</si>
  <si>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</si>
  <si>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</si>
  <si>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</si>
  <si>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</si>
  <si>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</si>
  <si>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</si>
  <si>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</si>
  <si>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</si>
  <si>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</si>
  <si>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</si>
  <si>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</si>
  <si>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</si>
  <si>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</si>
  <si>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</si>
  <si>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</si>
  <si>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</si>
  <si>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</si>
  <si>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</si>
  <si>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</si>
  <si>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</si>
  <si>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</si>
  <si>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</si>
  <si>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</si>
  <si>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</si>
  <si>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</si>
  <si>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</si>
  <si>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</si>
  <si>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</si>
  <si>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</si>
  <si>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</si>
  <si>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</si>
  <si>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</si>
  <si>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</si>
  <si>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</si>
  <si>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</si>
  <si>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</si>
  <si>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</si>
  <si>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</si>
  <si>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</si>
  <si>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</si>
  <si>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</si>
  <si>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</si>
  <si>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</si>
  <si>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</si>
  <si>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</si>
  <si>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</si>
  <si>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</si>
  <si>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</si>
  <si>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</si>
  <si>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</si>
  <si>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</si>
  <si>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</si>
  <si>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</si>
  <si>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</si>
  <si>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</si>
  <si>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</si>
  <si>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</si>
  <si>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</si>
  <si>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</si>
  <si>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</si>
  <si>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</si>
  <si>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</si>
  <si>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</si>
  <si>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</si>
  <si>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</si>
  <si>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</si>
  <si>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</si>
  <si>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</si>
  <si>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</si>
  <si>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</si>
  <si>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</si>
  <si>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</si>
  <si>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</si>
  <si>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</si>
  <si>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</si>
  <si>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</si>
  <si>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</si>
  <si>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</si>
  <si>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</si>
  <si>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</si>
  <si>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</si>
  <si>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</si>
  <si>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</si>
  <si>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</si>
  <si>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</si>
  <si>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</si>
  <si>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</si>
  <si>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</si>
  <si>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</si>
  <si>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</si>
  <si>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</si>
  <si>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</si>
  <si>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</si>
  <si>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</si>
  <si>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</si>
  <si>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</si>
  <si>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</si>
  <si>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</si>
  <si>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</si>
  <si>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</si>
  <si>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</si>
  <si>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</si>
  <si>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</si>
  <si>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</si>
  <si>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</si>
  <si>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</si>
  <si>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</si>
  <si>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</si>
  <si>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</si>
  <si>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</si>
  <si>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</si>
  <si>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</si>
  <si>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</si>
  <si>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</si>
  <si>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</si>
  <si>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</si>
  <si>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</si>
  <si>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</si>
  <si>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</si>
  <si>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</si>
  <si>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</si>
  <si>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</si>
  <si>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</si>
  <si>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</si>
  <si>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</si>
  <si>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</si>
  <si>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</si>
  <si>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</si>
  <si>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</si>
  <si>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</si>
  <si>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</si>
  <si>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</si>
  <si>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</si>
  <si>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</si>
  <si>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</si>
  <si>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</si>
  <si>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</si>
  <si>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</si>
  <si>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</si>
  <si>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</si>
  <si>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</si>
  <si>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</si>
  <si>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</si>
  <si>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</si>
  <si>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</si>
  <si>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</si>
  <si>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</si>
  <si>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</si>
  <si>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</si>
  <si>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</si>
  <si>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</si>
  <si>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</si>
  <si>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</si>
  <si>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</si>
  <si>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</si>
  <si>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</si>
  <si>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</si>
  <si>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</si>
  <si>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</si>
  <si>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</si>
  <si>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</si>
  <si>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</si>
  <si>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</si>
  <si>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</si>
  <si>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</si>
  <si>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</si>
  <si>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</si>
  <si>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</si>
  <si>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</si>
  <si>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</si>
  <si>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</si>
  <si>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</si>
  <si>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</si>
  <si>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</si>
  <si>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</si>
  <si>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</si>
  <si>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</si>
  <si>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</si>
  <si>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</si>
  <si>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</si>
  <si>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</si>
  <si>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</si>
  <si>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</si>
  <si>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</si>
  <si>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</si>
  <si>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</si>
  <si>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</si>
  <si>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</si>
  <si>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</si>
  <si>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</si>
  <si>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</si>
  <si>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</si>
  <si>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</si>
  <si>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</si>
  <si>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</si>
  <si>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</si>
  <si>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</si>
  <si>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</si>
  <si>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</si>
  <si>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</si>
  <si>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</si>
  <si>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</si>
  <si>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</si>
  <si>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</si>
  <si>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</si>
  <si>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</si>
  <si>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</si>
  <si>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</si>
  <si>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</si>
  <si>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</si>
  <si>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</si>
  <si>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</si>
  <si>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</si>
  <si>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</si>
  <si>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</si>
  <si>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</si>
  <si>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</si>
  <si>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</si>
  <si>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</si>
  <si>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</si>
  <si>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</si>
  <si>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</si>
  <si>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</si>
  <si>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</si>
  <si>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</si>
  <si>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</si>
  <si>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</si>
  <si>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</si>
  <si>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</si>
  <si>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</si>
  <si>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</si>
  <si>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</si>
  <si>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</si>
  <si>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</si>
  <si>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</si>
  <si>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</si>
  <si>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</si>
  <si>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</si>
  <si>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</si>
  <si>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</si>
  <si>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</si>
  <si>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</si>
  <si>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</si>
  <si>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</si>
  <si>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</si>
  <si>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</si>
  <si>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</si>
  <si>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</si>
  <si>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</si>
  <si>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</si>
  <si>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</si>
  <si>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</si>
  <si>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</si>
  <si>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</si>
  <si>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</si>
  <si>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</si>
  <si>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</si>
  <si>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</si>
  <si>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</si>
  <si>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</si>
  <si>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</si>
  <si>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</si>
  <si>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</si>
  <si>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</si>
  <si>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</si>
  <si>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</si>
  <si>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</si>
  <si>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</si>
  <si>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</si>
  <si>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</si>
  <si>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</si>
  <si>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</si>
  <si>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</si>
  <si>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</si>
  <si>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</si>
  <si>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</si>
  <si>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</si>
  <si>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</si>
  <si>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</si>
  <si>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</si>
  <si>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</si>
  <si>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</si>
  <si>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</si>
  <si>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</si>
  <si>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</si>
  <si>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</si>
  <si>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</si>
  <si>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</si>
  <si>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</si>
  <si>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</si>
  <si>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</si>
  <si>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</si>
  <si>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</si>
  <si>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</si>
  <si>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</si>
  <si>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</si>
  <si>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</si>
  <si>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</si>
  <si>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</si>
  <si>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</si>
  <si>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</si>
  <si>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</si>
  <si>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</si>
  <si>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</si>
  <si>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</si>
  <si>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</si>
  <si>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</si>
  <si>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</si>
  <si>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</si>
  <si>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</si>
  <si>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</si>
  <si>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</si>
  <si>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</si>
  <si>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</si>
  <si>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</si>
  <si>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</si>
  <si>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</si>
  <si>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</si>
  <si>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</si>
  <si>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</si>
  <si>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</si>
  <si>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</si>
  <si>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</si>
  <si>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</si>
  <si>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</si>
  <si>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</si>
  <si>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</si>
  <si>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</si>
  <si>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</si>
  <si>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</si>
  <si>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</si>
  <si>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</si>
  <si>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</si>
  <si>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</si>
  <si>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</si>
  <si>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</si>
  <si>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</si>
  <si>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</si>
  <si>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</si>
  <si>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</si>
  <si>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</si>
  <si>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</si>
  <si>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</si>
  <si>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</si>
  <si>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</si>
  <si>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</si>
  <si>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</si>
  <si>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</si>
  <si>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</si>
  <si>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</si>
  <si>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</si>
  <si>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</si>
  <si>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</si>
  <si>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</si>
  <si>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</si>
  <si>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</si>
  <si>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</si>
  <si>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</si>
  <si>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</si>
  <si>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</si>
  <si>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</si>
  <si>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</si>
  <si>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</si>
  <si>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</si>
  <si>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</si>
  <si>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</si>
  <si>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</si>
  <si>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</si>
  <si>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</si>
  <si>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</si>
  <si>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</si>
  <si>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</si>
  <si>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</si>
  <si>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</si>
  <si>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</si>
  <si>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</si>
  <si>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</si>
  <si>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</si>
  <si>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</si>
  <si>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</si>
  <si>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</si>
  <si>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</si>
  <si>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</si>
  <si>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</si>
  <si>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</si>
  <si>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</si>
  <si>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</si>
  <si>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</si>
  <si>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</si>
  <si>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</si>
  <si>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</si>
  <si>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</si>
  <si>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</si>
  <si>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</si>
  <si>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</si>
  <si>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</si>
  <si>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</si>
  <si>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</si>
  <si>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</si>
  <si>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</si>
  <si>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</si>
  <si>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</si>
  <si>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</si>
  <si>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</si>
  <si>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</si>
  <si>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</si>
  <si>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</si>
  <si>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</si>
  <si>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</si>
  <si>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</si>
  <si>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</si>
  <si>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</si>
  <si>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</si>
  <si>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</si>
  <si>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</si>
  <si>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</si>
  <si>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</si>
  <si>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</si>
  <si>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</si>
  <si>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</si>
  <si>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</si>
  <si>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</si>
  <si>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</si>
  <si>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</si>
  <si>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</si>
  <si>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</si>
  <si>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</si>
  <si>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</si>
  <si>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</si>
  <si>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</si>
  <si>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</si>
  <si>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</si>
  <si>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</si>
  <si>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</si>
  <si>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</si>
  <si>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</si>
  <si>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</si>
  <si>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</si>
  <si>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</si>
  <si>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</si>
  <si>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</si>
  <si>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</si>
  <si>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</si>
  <si>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</si>
  <si>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</si>
  <si>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</si>
  <si>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</si>
  <si>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</si>
  <si>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</si>
  <si>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</si>
  <si>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</si>
  <si>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</si>
  <si>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</si>
  <si>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</si>
  <si>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</si>
  <si>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</si>
  <si>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</si>
  <si>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</si>
  <si>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</si>
  <si>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</si>
  <si>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</si>
  <si>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</si>
  <si>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</si>
  <si>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</si>
  <si>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</si>
  <si>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</si>
  <si>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</si>
  <si>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</si>
  <si>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</si>
  <si>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</si>
  <si>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</si>
  <si>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</si>
  <si>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</si>
  <si>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</si>
  <si>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</si>
  <si>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</si>
  <si>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</si>
  <si>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</si>
  <si>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</si>
  <si>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</si>
  <si>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</si>
  <si>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</si>
  <si>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</si>
  <si>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</si>
  <si>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</si>
  <si>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</si>
  <si>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</si>
  <si>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</si>
  <si>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</si>
  <si>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</si>
  <si>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</si>
  <si>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</si>
  <si>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</si>
  <si>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</si>
  <si>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</si>
  <si>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</si>
  <si>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</si>
  <si>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</si>
  <si>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</si>
  <si>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</si>
  <si>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</si>
  <si>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</si>
  <si>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</si>
  <si>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</si>
  <si>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</si>
  <si>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</si>
  <si>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</si>
  <si>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</si>
  <si>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</si>
  <si>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</si>
  <si>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</si>
  <si>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</si>
  <si>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</si>
  <si>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</si>
  <si>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</si>
  <si>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</si>
  <si>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</si>
  <si>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</si>
  <si>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</si>
  <si>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</si>
  <si>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</si>
  <si>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</si>
  <si>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</si>
  <si>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</si>
  <si>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</si>
  <si>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</si>
  <si>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</si>
  <si>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</si>
  <si>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</si>
  <si>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</si>
  <si>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</si>
  <si>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</si>
  <si>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</si>
  <si>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</si>
  <si>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</si>
  <si>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</si>
  <si>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</si>
  <si>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</si>
  <si>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</si>
  <si>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</si>
  <si>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</si>
  <si>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</si>
  <si>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</si>
  <si>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</si>
  <si>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</si>
  <si>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</si>
  <si>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</si>
  <si>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</si>
  <si>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</si>
  <si>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</si>
  <si>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</si>
  <si>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</si>
  <si>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</si>
  <si>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</si>
  <si>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</si>
  <si>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</si>
  <si>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</si>
  <si>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</si>
  <si>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</si>
  <si>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</si>
  <si>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</si>
  <si>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</si>
  <si>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</si>
  <si>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</si>
  <si>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</si>
  <si>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</si>
  <si>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</si>
  <si>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</si>
  <si>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</si>
  <si>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</si>
  <si>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</si>
  <si>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</si>
  <si>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</si>
  <si>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</si>
  <si>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</si>
  <si>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</si>
  <si>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</si>
  <si>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</si>
  <si>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</si>
  <si>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</si>
  <si>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</si>
  <si>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</si>
  <si>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</si>
  <si>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</si>
  <si>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</si>
  <si>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</si>
  <si>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</si>
  <si>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</si>
  <si>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</si>
  <si>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</si>
  <si>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</si>
  <si>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</si>
  <si>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</si>
  <si>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</si>
  <si>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</si>
  <si>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</si>
  <si>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</si>
  <si>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</si>
  <si>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</si>
  <si>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</si>
  <si>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</si>
  <si>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</si>
  <si>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</si>
  <si>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</si>
  <si>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</si>
  <si>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</si>
  <si>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</si>
  <si>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</si>
  <si>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</si>
  <si>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</si>
  <si>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</si>
  <si>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</si>
  <si>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</si>
  <si>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</si>
  <si>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</si>
  <si>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</si>
  <si>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</si>
  <si>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</si>
  <si>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</si>
  <si>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</si>
  <si>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</si>
  <si>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</si>
  <si>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</si>
  <si>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</si>
  <si>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</si>
  <si>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</si>
  <si>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</si>
  <si>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</si>
  <si>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</si>
  <si>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</si>
  <si>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</si>
  <si>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</si>
  <si>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</si>
  <si>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</si>
  <si>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</si>
  <si>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</si>
  <si>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</si>
  <si>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</si>
  <si>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</si>
  <si>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</si>
  <si>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</si>
  <si>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</si>
  <si>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</si>
  <si>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</si>
  <si>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</si>
  <si>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</si>
  <si>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</si>
  <si>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</si>
  <si>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</si>
  <si>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</si>
  <si>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</si>
  <si>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</si>
  <si>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</si>
  <si>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</si>
  <si>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</si>
  <si>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</si>
  <si>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</si>
  <si>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</si>
  <si>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</si>
  <si>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</si>
  <si>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</si>
  <si>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</si>
  <si>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</si>
  <si>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</si>
  <si>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</si>
  <si>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</si>
  <si>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</si>
  <si>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</si>
  <si>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</si>
  <si>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</si>
  <si>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</si>
  <si>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</si>
  <si>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</si>
  <si>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</si>
  <si>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</si>
  <si>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</si>
  <si>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</si>
  <si>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</si>
  <si>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</si>
  <si>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</si>
  <si>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</si>
  <si>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</si>
  <si>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</si>
  <si>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</si>
  <si>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</si>
  <si>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</si>
  <si>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</si>
  <si>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</si>
  <si>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</si>
  <si>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</si>
  <si>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</si>
  <si>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</si>
  <si>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</si>
  <si>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</si>
  <si>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</si>
  <si>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</si>
  <si>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</si>
  <si>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</si>
  <si>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</si>
  <si>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</si>
  <si>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</si>
  <si>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</si>
  <si>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</si>
  <si>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</si>
  <si>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</si>
  <si>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</si>
  <si>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</si>
  <si>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</si>
  <si>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</si>
  <si>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</si>
  <si>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</si>
  <si>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</si>
  <si>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</si>
  <si>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</si>
  <si>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</si>
  <si>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</si>
  <si>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</si>
  <si>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</si>
  <si>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</si>
  <si>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</si>
  <si>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</si>
  <si>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</si>
  <si>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</si>
  <si>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</si>
  <si>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</si>
  <si>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</si>
  <si>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</si>
  <si>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</si>
  <si>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</si>
  <si>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</si>
  <si>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</si>
  <si>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</si>
  <si>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</si>
  <si>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</si>
  <si>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</si>
  <si>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</si>
  <si>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</si>
  <si>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</si>
  <si>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</si>
  <si>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</si>
  <si>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</si>
  <si>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</si>
  <si>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</si>
  <si>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</si>
  <si>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</si>
  <si>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</si>
  <si>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</si>
  <si>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</si>
  <si>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</si>
  <si>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</si>
  <si>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</si>
  <si>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</si>
  <si>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</si>
  <si>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</si>
  <si>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</si>
  <si>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</si>
  <si>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</si>
  <si>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</si>
  <si>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</si>
  <si>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</si>
  <si>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</si>
  <si>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</si>
  <si>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</si>
  <si>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</si>
  <si>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</si>
  <si>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</si>
  <si>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</si>
  <si>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</si>
  <si>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</si>
  <si>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</si>
  <si>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</si>
  <si>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</si>
  <si>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</si>
  <si>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</si>
  <si>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</si>
  <si>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</si>
  <si>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</si>
  <si>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</si>
  <si>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</si>
  <si>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</si>
  <si>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</si>
  <si>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</si>
  <si>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</si>
  <si>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</si>
  <si>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</si>
  <si>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</si>
  <si>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</si>
  <si>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</si>
  <si>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</si>
  <si>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</si>
  <si>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</si>
  <si>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</si>
  <si>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</si>
  <si>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</si>
  <si>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</si>
  <si>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</si>
  <si>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</si>
  <si>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</si>
  <si>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</si>
  <si>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</si>
  <si>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</si>
  <si>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</si>
  <si>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</si>
  <si>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</si>
  <si>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</si>
  <si>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</si>
  <si>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</si>
  <si>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</si>
  <si>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</si>
  <si>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</si>
  <si>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</si>
  <si>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</si>
  <si>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</si>
  <si>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</si>
  <si>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</si>
  <si>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</si>
  <si>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</si>
  <si>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</si>
  <si>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</si>
  <si>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</si>
  <si>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</si>
  <si>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</si>
  <si>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</si>
  <si>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</si>
  <si>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</si>
  <si>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</si>
  <si>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</si>
  <si>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</si>
  <si>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</si>
  <si>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</si>
  <si>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</si>
  <si>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</si>
  <si>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</si>
  <si>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</si>
  <si>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</si>
  <si>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</si>
  <si>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</si>
  <si>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</si>
  <si>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</si>
  <si>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</si>
  <si>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</si>
  <si>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</si>
  <si>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</si>
  <si>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</si>
  <si>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</si>
  <si>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</si>
  <si>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</si>
  <si>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</si>
  <si>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</si>
  <si>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</si>
  <si>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</si>
  <si>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</si>
  <si>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</si>
  <si>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</si>
  <si>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</si>
  <si>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</si>
  <si>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</si>
  <si>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</si>
  <si>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</si>
  <si>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</si>
  <si>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</si>
  <si>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</si>
  <si>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</si>
  <si>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</si>
  <si>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</si>
  <si>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</si>
  <si>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</si>
  <si>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</si>
  <si>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</si>
  <si>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</si>
  <si>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</si>
  <si>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</si>
  <si>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</si>
  <si>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</si>
  <si>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</si>
  <si>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</si>
  <si>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</si>
  <si>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</si>
  <si>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</si>
  <si>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</si>
  <si>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</si>
  <si>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</si>
  <si>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</si>
  <si>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</si>
  <si>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</si>
  <si>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</si>
  <si>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</si>
  <si>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</si>
  <si>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</si>
  <si>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</si>
  <si>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</si>
  <si>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</si>
  <si>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</si>
  <si>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</si>
  <si>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</si>
  <si>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</si>
  <si>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</si>
  <si>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</si>
  <si>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</si>
  <si>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</si>
  <si>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</si>
  <si>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</si>
  <si>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</si>
  <si>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</si>
  <si>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</si>
  <si>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</si>
  <si>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</si>
  <si>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</si>
  <si>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</si>
  <si>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</si>
  <si>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</si>
  <si>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</si>
  <si>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</si>
  <si>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</si>
  <si>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</si>
  <si>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</si>
  <si>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</si>
  <si>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</si>
  <si>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</si>
  <si>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</si>
  <si>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</si>
  <si>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</si>
  <si>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</si>
  <si>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</si>
  <si>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</si>
  <si>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</si>
  <si>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</si>
  <si>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</si>
  <si>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</si>
  <si>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</si>
  <si>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</si>
  <si>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</si>
  <si>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</si>
  <si>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</si>
  <si>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</si>
  <si>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</si>
  <si>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</si>
  <si>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</si>
  <si>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</si>
  <si>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</si>
  <si>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</si>
  <si>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</si>
  <si>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</si>
  <si>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</si>
  <si>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</si>
  <si>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</si>
  <si>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</si>
  <si>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</si>
  <si>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</si>
  <si>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</si>
  <si>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</si>
  <si>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</si>
  <si>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</si>
  <si>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</si>
  <si>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</si>
  <si>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</si>
  <si>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</si>
  <si>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</si>
  <si>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</si>
  <si>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</si>
  <si>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</si>
  <si>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</si>
  <si>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</si>
  <si>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</si>
  <si>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</si>
  <si>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</si>
  <si>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</si>
  <si>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</si>
  <si>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</si>
  <si>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</si>
  <si>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</si>
  <si>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</si>
  <si>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</si>
  <si>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</si>
  <si>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</si>
  <si>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</si>
  <si>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</si>
  <si>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</si>
  <si>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</si>
  <si>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</si>
  <si>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</si>
  <si>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</si>
  <si>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</si>
  <si>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</si>
  <si>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</si>
  <si>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</si>
  <si>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</si>
  <si>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</si>
  <si>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</si>
  <si>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</si>
  <si>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</si>
  <si>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</si>
  <si>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</si>
  <si>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</si>
  <si>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</si>
  <si>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</si>
  <si>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</si>
  <si>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</si>
  <si>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</si>
  <si>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</si>
  <si>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</si>
  <si>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</si>
  <si>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</si>
  <si>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</si>
  <si>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</si>
  <si>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</si>
  <si>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</si>
  <si>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</si>
  <si>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</si>
  <si>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</si>
  <si>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</si>
  <si>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</si>
  <si>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</si>
  <si>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</si>
  <si>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</si>
  <si>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</si>
  <si>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</si>
  <si>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</si>
  <si>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</si>
  <si>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</si>
  <si>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</si>
  <si>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</si>
  <si>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</si>
  <si>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</si>
  <si>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</si>
  <si>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</si>
  <si>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</si>
  <si>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</si>
  <si>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</si>
  <si>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</si>
  <si>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</si>
  <si>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</si>
  <si>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</si>
  <si>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</si>
  <si>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</si>
  <si>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</si>
  <si>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</si>
  <si>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</si>
  <si>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</si>
  <si>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</si>
  <si>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</si>
  <si>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</si>
  <si>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</si>
  <si>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</si>
  <si>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</si>
  <si>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</si>
  <si>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</si>
  <si>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</si>
  <si>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</si>
  <si>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</si>
  <si>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</si>
  <si>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</si>
  <si>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</si>
  <si>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</si>
  <si>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</si>
  <si>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</si>
  <si>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</si>
  <si>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</si>
  <si>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</si>
  <si>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</si>
  <si>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</si>
  <si>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</si>
  <si>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</si>
  <si>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</si>
  <si>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</si>
  <si>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</si>
  <si>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</si>
  <si>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</si>
  <si>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</si>
  <si>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</si>
  <si>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</si>
  <si>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</si>
  <si>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</si>
  <si>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</si>
  <si>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</si>
  <si>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</si>
  <si>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</si>
  <si>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</si>
  <si>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</si>
  <si>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</si>
  <si>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</si>
  <si>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</si>
  <si>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</si>
  <si>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</si>
  <si>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</si>
  <si>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</si>
  <si>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</si>
  <si>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</si>
  <si>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</si>
  <si>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</si>
  <si>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</si>
  <si>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</si>
  <si>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</si>
  <si>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</si>
  <si>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</si>
  <si>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</si>
  <si>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</si>
  <si>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</si>
  <si>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</si>
  <si>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</si>
  <si>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</si>
  <si>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</si>
  <si>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</si>
  <si>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</si>
  <si>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</si>
  <si>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</si>
  <si>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</si>
  <si>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</si>
  <si>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</si>
  <si>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</si>
  <si>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</si>
  <si>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</si>
  <si>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</si>
  <si>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</si>
  <si>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</si>
  <si>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</si>
  <si>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</si>
  <si>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</si>
  <si>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</si>
  <si>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</si>
  <si>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</si>
  <si>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</si>
  <si>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</si>
  <si>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</si>
  <si>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</si>
  <si>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</si>
  <si>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</si>
  <si>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</si>
  <si>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</si>
  <si>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</si>
  <si>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</si>
  <si>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</si>
  <si>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</si>
  <si>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</si>
  <si>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</si>
  <si>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</si>
  <si>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</si>
  <si>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</si>
  <si>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</si>
  <si>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</si>
  <si>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</si>
  <si>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</si>
  <si>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</si>
  <si>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</si>
  <si>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</si>
  <si>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</si>
  <si>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</si>
  <si>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</si>
  <si>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</si>
  <si>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</si>
  <si>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</si>
  <si>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</si>
  <si>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</si>
  <si>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</si>
  <si>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</si>
  <si>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</si>
  <si>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</si>
  <si>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</si>
  <si>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</si>
  <si>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</si>
  <si>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</si>
  <si>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</si>
  <si>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</si>
  <si>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</si>
  <si>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</si>
  <si>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</si>
  <si>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</si>
  <si>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</si>
  <si>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</si>
  <si>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</si>
  <si>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</si>
  <si>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</si>
  <si>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</si>
  <si>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</si>
  <si>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</si>
  <si>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</si>
  <si>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</si>
  <si>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</si>
  <si>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</si>
  <si>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</si>
  <si>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</si>
  <si>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</si>
  <si>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</si>
  <si>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</si>
  <si>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</si>
  <si>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</si>
  <si>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</si>
  <si>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</si>
  <si>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</si>
  <si>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</si>
  <si>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</si>
  <si>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</si>
  <si>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</si>
  <si>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</si>
  <si>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</si>
  <si>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</si>
  <si>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</si>
  <si>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</si>
  <si>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</si>
  <si>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</si>
  <si>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</si>
  <si>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</si>
  <si>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</si>
  <si>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</si>
  <si>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</si>
  <si>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</si>
  <si>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</si>
  <si>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</si>
  <si>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</si>
  <si>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</si>
  <si>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</si>
  <si>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</si>
  <si>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</si>
  <si>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</si>
  <si>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</si>
  <si>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</si>
  <si>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</si>
  <si>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</si>
  <si>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</si>
  <si>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</si>
  <si>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</si>
  <si>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</si>
  <si>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</si>
  <si>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</si>
  <si>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</si>
  <si>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</si>
  <si>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</si>
  <si>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</si>
  <si>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</si>
  <si>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</si>
  <si>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</si>
  <si>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</si>
  <si>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</si>
  <si>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</si>
  <si>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</si>
  <si>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</si>
  <si>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</si>
  <si>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</si>
  <si>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</si>
  <si>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</si>
  <si>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</si>
  <si>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</si>
  <si>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</si>
  <si>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</si>
  <si>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</si>
  <si>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</si>
  <si>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</si>
  <si>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</si>
  <si>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</si>
  <si>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</si>
  <si>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</si>
  <si>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</si>
  <si>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</si>
  <si>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</si>
  <si>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</si>
  <si>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</si>
  <si>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</si>
  <si>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</si>
  <si>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</si>
  <si>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</si>
  <si>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</si>
  <si>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</si>
  <si>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</si>
  <si>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</si>
  <si>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</si>
  <si>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</si>
  <si>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</si>
  <si>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</si>
  <si>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</si>
  <si>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</si>
  <si>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</si>
  <si>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</si>
  <si>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</si>
  <si>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</si>
  <si>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</si>
  <si>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</si>
  <si>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</si>
  <si>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</si>
  <si>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</si>
  <si>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</si>
  <si>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</si>
  <si>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</si>
  <si>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</si>
  <si>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</si>
  <si>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</si>
  <si>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</si>
  <si>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</si>
  <si>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</si>
  <si>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</si>
  <si>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</si>
  <si>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</si>
  <si>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</si>
  <si>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</si>
  <si>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</si>
  <si>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</si>
  <si>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</si>
  <si>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</si>
  <si>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</si>
  <si>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</si>
  <si>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</si>
  <si>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</si>
  <si>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</si>
  <si>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</si>
  <si>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</si>
  <si>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</si>
  <si>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</si>
  <si>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</si>
  <si>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</si>
  <si>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</si>
  <si>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</si>
  <si>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</si>
  <si>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</si>
  <si>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</si>
  <si>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</si>
  <si>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</si>
  <si>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</si>
  <si>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</si>
  <si>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</si>
  <si>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</si>
  <si>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</si>
  <si>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</si>
  <si>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</si>
  <si>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</si>
  <si>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</si>
  <si>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</si>
  <si>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</si>
  <si>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</si>
  <si>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</si>
  <si>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</si>
  <si>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</si>
  <si>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</si>
  <si>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</si>
  <si>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</si>
  <si>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</si>
  <si>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</si>
  <si>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</si>
  <si>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</si>
  <si>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</si>
  <si>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</si>
  <si>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</si>
  <si>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</si>
  <si>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</si>
  <si>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</si>
  <si>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</si>
  <si>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</si>
  <si>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</si>
  <si>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</si>
  <si>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</si>
  <si>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</si>
  <si>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</si>
  <si>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</si>
  <si>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</si>
  <si>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</si>
  <si>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</si>
  <si>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</si>
  <si>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</si>
  <si>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</si>
  <si>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</si>
  <si>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</si>
  <si>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</si>
  <si>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</si>
  <si>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</si>
  <si>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</si>
  <si>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</si>
  <si>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</si>
  <si>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</si>
  <si>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</si>
  <si>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</si>
  <si>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</si>
  <si>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</si>
  <si>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</si>
  <si>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</si>
  <si>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</si>
  <si>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</si>
  <si>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</si>
  <si>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</si>
  <si>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</si>
  <si>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</si>
  <si>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</si>
  <si>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</si>
  <si>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</si>
  <si>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</si>
  <si>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</si>
  <si>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</si>
  <si>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</si>
  <si>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</si>
  <si>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</si>
  <si>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</si>
  <si>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</si>
  <si>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</si>
  <si>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</si>
  <si>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</si>
  <si>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</si>
  <si>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</si>
  <si>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</si>
  <si>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</si>
  <si>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</si>
  <si>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</si>
  <si>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</si>
  <si>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</si>
  <si>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</si>
  <si>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</si>
  <si>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</si>
  <si>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</si>
  <si>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</si>
  <si>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</si>
  <si>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</si>
  <si>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</si>
  <si>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</si>
  <si>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</si>
  <si>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</si>
  <si>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</si>
  <si>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</si>
  <si>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</si>
  <si>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</si>
  <si>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</si>
  <si>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</si>
  <si>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</si>
  <si>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</si>
  <si>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</si>
  <si>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</si>
  <si>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</si>
  <si>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</si>
  <si>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</si>
  <si>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</si>
  <si>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</si>
  <si>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</si>
  <si>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</si>
  <si>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</si>
  <si>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</si>
  <si>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</si>
  <si>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</si>
  <si>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</si>
  <si>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</si>
  <si>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</si>
  <si>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</si>
  <si>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</si>
  <si>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</si>
  <si>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</si>
  <si>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</si>
  <si>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</si>
  <si>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</si>
  <si>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</si>
  <si>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</si>
  <si>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</si>
  <si>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</si>
  <si>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</si>
  <si>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</si>
  <si>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</si>
  <si>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</si>
  <si>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</si>
  <si>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</si>
  <si>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</si>
  <si>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</si>
  <si>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</si>
  <si>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</si>
  <si>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</si>
  <si>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</si>
  <si>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</si>
  <si>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</si>
  <si>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</si>
  <si>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</si>
  <si>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</si>
  <si>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</si>
  <si>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</si>
  <si>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</si>
  <si>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</si>
  <si>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</si>
  <si>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</si>
  <si>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</si>
  <si>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</si>
  <si>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</si>
  <si>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</si>
  <si>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</si>
  <si>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</si>
  <si>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</si>
  <si>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</si>
  <si>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</si>
  <si>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</si>
  <si>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</si>
  <si>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</si>
  <si>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</si>
  <si>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</si>
  <si>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</si>
  <si>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</si>
  <si>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</si>
  <si>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</si>
  <si>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</si>
  <si>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</si>
  <si>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</si>
  <si>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</si>
  <si>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</si>
  <si>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</si>
  <si>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</si>
  <si>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</si>
  <si>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</si>
  <si>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</si>
  <si>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</si>
  <si>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</si>
  <si>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</si>
  <si>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</si>
  <si>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</si>
  <si>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</si>
  <si>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</si>
  <si>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</si>
  <si>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</si>
  <si>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</si>
  <si>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</si>
  <si>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</si>
  <si>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</si>
  <si>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</si>
  <si>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</si>
  <si>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</si>
  <si>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</si>
  <si>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</si>
  <si>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</si>
  <si>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</si>
  <si>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</si>
  <si>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</si>
  <si>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</si>
  <si>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</si>
  <si>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</si>
  <si>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</si>
  <si>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</si>
  <si>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</si>
  <si>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</si>
  <si>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</si>
  <si>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</si>
  <si>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</si>
  <si>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</si>
  <si>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</si>
  <si>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</si>
  <si>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</si>
  <si>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</si>
  <si>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</si>
  <si>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</si>
  <si>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</si>
  <si>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</si>
  <si>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</si>
  <si>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</si>
  <si>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</si>
  <si>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</si>
  <si>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</si>
  <si>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</si>
  <si>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</si>
  <si>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</si>
  <si>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</si>
  <si>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</si>
  <si>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</si>
  <si>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</si>
  <si>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</si>
  <si>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</si>
  <si>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</si>
  <si>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</si>
  <si>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</si>
  <si>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</si>
  <si>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</si>
  <si>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</si>
  <si>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</si>
  <si>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</si>
  <si>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</si>
  <si>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</si>
  <si>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</si>
  <si>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</si>
  <si>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</si>
  <si>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</si>
  <si>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</si>
  <si>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</si>
  <si>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</si>
  <si>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</si>
  <si>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</si>
  <si>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</si>
  <si>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</si>
  <si>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</si>
  <si>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</si>
  <si>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</si>
  <si>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</si>
  <si>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</si>
  <si>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</si>
  <si>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</si>
  <si>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</si>
  <si>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</si>
  <si>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</si>
  <si>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</si>
  <si>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</si>
  <si>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</si>
  <si>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</si>
  <si>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</si>
  <si>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</si>
  <si>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</si>
  <si>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</si>
  <si>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</si>
  <si>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</si>
  <si>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</si>
  <si>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</si>
  <si>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</si>
  <si>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</si>
  <si>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</si>
  <si>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</si>
  <si>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</si>
  <si>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</si>
  <si>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</si>
  <si>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</si>
  <si>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</si>
  <si>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</si>
  <si>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</si>
  <si>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</si>
  <si>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</si>
  <si>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</si>
  <si>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</si>
  <si>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</si>
  <si>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</si>
  <si>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</si>
  <si>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</si>
  <si>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</si>
  <si>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</si>
  <si>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</si>
  <si>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</si>
  <si>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</si>
  <si>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</si>
  <si>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</si>
  <si>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</si>
  <si>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</si>
  <si>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</si>
  <si>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</si>
  <si>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</si>
  <si>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</si>
  <si>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</si>
  <si>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</si>
  <si>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</si>
  <si>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</si>
  <si>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</si>
  <si>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</si>
  <si>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</si>
  <si>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</si>
  <si>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</si>
  <si>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</si>
  <si>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</si>
  <si>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</si>
  <si>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</si>
  <si>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</si>
  <si>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</si>
  <si>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</si>
  <si>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</si>
  <si>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</si>
  <si>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</si>
  <si>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</si>
  <si>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</si>
  <si>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</si>
  <si>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</si>
  <si>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</si>
  <si>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</si>
  <si>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</si>
  <si>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</si>
  <si>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</si>
  <si>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</si>
  <si>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</si>
  <si>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</si>
  <si>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</si>
  <si>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</si>
  <si>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</si>
  <si>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</si>
  <si>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</si>
  <si>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</si>
  <si>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</si>
  <si>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</si>
  <si>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</si>
  <si>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</si>
  <si>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</si>
  <si>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</si>
  <si>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</si>
  <si>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</si>
  <si>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</si>
  <si>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</si>
  <si>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</si>
  <si>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</si>
  <si>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</si>
  <si>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</si>
  <si>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</si>
  <si>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</si>
  <si>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</si>
  <si>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</si>
  <si>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</si>
  <si>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</si>
  <si>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</si>
  <si>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</si>
  <si>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</si>
  <si>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</si>
  <si>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</si>
  <si>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</si>
  <si>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</si>
  <si>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</si>
  <si>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</si>
  <si>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</si>
  <si>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</si>
  <si>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</si>
  <si>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</si>
  <si>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</si>
  <si>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</si>
  <si>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</si>
  <si>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</si>
  <si>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</si>
  <si>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</si>
  <si>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</si>
  <si>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</si>
  <si>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</si>
  <si>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</si>
  <si>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</si>
  <si>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</si>
  <si>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</si>
  <si>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</si>
  <si>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</si>
  <si>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</si>
  <si>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</si>
  <si>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</si>
  <si>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</si>
  <si>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</si>
  <si>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</si>
  <si>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</si>
  <si>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</si>
  <si>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</si>
  <si>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</si>
  <si>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</si>
  <si>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</si>
  <si>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</si>
  <si>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</si>
  <si>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</si>
  <si>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</si>
  <si>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</si>
  <si>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</si>
  <si>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</si>
  <si>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</si>
  <si>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</si>
  <si>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</si>
  <si>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</si>
  <si>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</si>
  <si>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</si>
  <si>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</si>
  <si>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</si>
  <si>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</si>
  <si>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</si>
  <si>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</si>
  <si>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</si>
  <si>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</si>
  <si>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</si>
  <si>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</si>
  <si>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</si>
  <si>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</si>
  <si>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</si>
  <si>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</si>
  <si>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</si>
  <si>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</si>
  <si>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</si>
  <si>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</si>
  <si>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</si>
  <si>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</si>
  <si>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</si>
  <si>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</si>
  <si>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</si>
  <si>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</si>
  <si>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</si>
  <si>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</si>
  <si>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</si>
  <si>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</si>
  <si>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</si>
  <si>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</si>
  <si>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</si>
  <si>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</si>
  <si>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</si>
  <si>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</si>
  <si>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</si>
  <si>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</si>
  <si>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</si>
  <si>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</si>
  <si>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</si>
  <si>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</si>
  <si>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</si>
  <si>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</si>
  <si>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</si>
  <si>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</si>
  <si>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</si>
  <si>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</si>
  <si>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</si>
  <si>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</si>
  <si>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</si>
  <si>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</si>
  <si>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</si>
  <si>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</si>
  <si>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</si>
  <si>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</si>
  <si>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</si>
  <si>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</si>
  <si>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</si>
  <si>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</si>
  <si>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</si>
  <si>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</si>
  <si>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</si>
  <si>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</si>
  <si>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</si>
  <si>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</si>
  <si>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</si>
  <si>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</si>
  <si>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</si>
  <si>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</si>
  <si>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</si>
  <si>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</si>
  <si>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</si>
  <si>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</si>
  <si>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</si>
  <si>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</si>
  <si>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</si>
  <si>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</si>
  <si>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</si>
  <si>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</si>
  <si>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</si>
  <si>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</si>
  <si>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</si>
  <si>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</si>
  <si>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</si>
  <si>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</si>
  <si>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</si>
  <si>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</si>
  <si>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</si>
  <si>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</si>
  <si>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</si>
  <si>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</si>
  <si>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</si>
  <si>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</si>
  <si>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</si>
  <si>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</si>
  <si>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</si>
  <si>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</si>
  <si>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</si>
  <si>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</si>
  <si>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</si>
  <si>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</si>
  <si>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</si>
  <si>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</si>
  <si>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</si>
  <si>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</si>
  <si>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</si>
  <si>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</si>
  <si>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</si>
  <si>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</si>
  <si>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</si>
  <si>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</si>
  <si>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</si>
  <si>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</si>
  <si>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</si>
  <si>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</si>
  <si>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</si>
  <si>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</si>
  <si>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</si>
  <si>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</si>
  <si>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</si>
  <si>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</si>
  <si>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</si>
  <si>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</si>
  <si>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</si>
  <si>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</si>
  <si>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</si>
  <si>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</si>
  <si>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</si>
  <si>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</si>
  <si>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</si>
  <si>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</si>
  <si>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</si>
  <si>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</si>
  <si>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</si>
  <si>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</si>
  <si>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</si>
  <si>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</si>
  <si>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</si>
  <si>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</si>
  <si>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</si>
  <si>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</si>
  <si>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</si>
  <si>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</si>
  <si>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</si>
  <si>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</si>
  <si>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</si>
  <si>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</si>
  <si>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</si>
  <si>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</si>
  <si>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</si>
  <si>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</si>
  <si>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</si>
  <si>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</si>
  <si>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</si>
  <si>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</si>
  <si>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</si>
  <si>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</si>
  <si>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</si>
  <si>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</si>
  <si>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</si>
  <si>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</si>
  <si>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</si>
  <si>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</si>
  <si>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</si>
  <si>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</si>
  <si>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</si>
  <si>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</si>
  <si>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</si>
  <si>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</si>
  <si>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</si>
  <si>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</si>
  <si>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</si>
  <si>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</si>
  <si>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</si>
  <si>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</si>
  <si>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</si>
  <si>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</si>
  <si>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</si>
  <si>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</si>
  <si>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</si>
  <si>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</si>
  <si>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</si>
  <si>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</si>
  <si>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</si>
  <si>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</si>
  <si>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</si>
  <si>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</si>
  <si>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</si>
  <si>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</si>
  <si>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</si>
  <si>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</si>
  <si>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</si>
  <si>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</si>
  <si>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</si>
  <si>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</si>
  <si>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</si>
  <si>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</si>
  <si>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</si>
  <si>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</si>
  <si>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</si>
  <si>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</si>
  <si>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</si>
  <si>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</si>
  <si>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</si>
  <si>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</si>
  <si>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</si>
  <si>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</si>
  <si>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</si>
  <si>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</si>
  <si>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</si>
  <si>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</si>
  <si>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</si>
  <si>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</si>
  <si>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</si>
  <si>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</si>
  <si>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</si>
  <si>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</si>
  <si>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</si>
  <si>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</si>
  <si>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</si>
  <si>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</si>
  <si>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</si>
  <si>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</si>
  <si>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</si>
  <si>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</si>
  <si>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</si>
  <si>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</si>
  <si>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</si>
  <si>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</si>
  <si>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</si>
  <si>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</si>
  <si>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</si>
  <si>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</si>
  <si>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</si>
  <si>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</si>
  <si>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</si>
  <si>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</si>
  <si>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</si>
  <si>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</si>
  <si>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</si>
  <si>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</si>
  <si>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</si>
  <si>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</si>
  <si>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</si>
  <si>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</si>
  <si>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</si>
  <si>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</si>
  <si>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</si>
  <si>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</si>
  <si>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</si>
  <si>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</si>
  <si>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</si>
  <si>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</si>
  <si>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</si>
  <si>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</si>
  <si>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</si>
  <si>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</si>
  <si>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</si>
  <si>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</si>
  <si>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</si>
  <si>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</si>
  <si>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</si>
  <si>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</si>
  <si>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</si>
  <si>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</si>
  <si>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</si>
  <si>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</si>
  <si>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</si>
  <si>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</si>
  <si>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</si>
  <si>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</si>
  <si>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</si>
  <si>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</si>
  <si>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</si>
  <si>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</si>
  <si>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</si>
  <si>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</si>
  <si>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</si>
  <si>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</si>
  <si>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</si>
  <si>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</si>
  <si>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</si>
  <si>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</si>
  <si>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</si>
  <si>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</si>
  <si>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</si>
  <si>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</si>
  <si>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</si>
  <si>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</si>
  <si>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</si>
  <si>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</si>
  <si>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</si>
  <si>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</si>
  <si>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</si>
  <si>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</si>
  <si>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</si>
  <si>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</si>
  <si>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</si>
  <si>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</si>
  <si>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</si>
  <si>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</si>
  <si>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</si>
  <si>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</si>
  <si>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</si>
  <si>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</si>
  <si>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</si>
  <si>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</si>
  <si>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</si>
  <si>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</si>
  <si>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</si>
  <si>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</si>
  <si>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</si>
  <si>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</si>
  <si>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</si>
  <si>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</si>
  <si>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</si>
  <si>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</si>
  <si>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</si>
  <si>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</si>
  <si>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</si>
  <si>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</si>
  <si>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</si>
  <si>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</si>
  <si>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</si>
  <si>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</si>
  <si>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</si>
  <si>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</si>
  <si>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</si>
  <si>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</si>
  <si>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</si>
  <si>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</si>
  <si>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</si>
  <si>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</si>
  <si>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</si>
  <si>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</si>
  <si>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</si>
  <si>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</si>
  <si>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</si>
  <si>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</si>
  <si>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</si>
  <si>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</si>
  <si>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</si>
  <si>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</si>
  <si>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</si>
  <si>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</si>
  <si>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</si>
  <si>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</si>
  <si>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</si>
  <si>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</si>
  <si>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</si>
  <si>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</si>
  <si>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</si>
  <si>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</si>
  <si>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</si>
  <si>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</si>
  <si>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</si>
  <si>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</si>
  <si>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</si>
  <si>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</si>
  <si>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</si>
  <si>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</si>
  <si>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</si>
  <si>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</si>
  <si>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</si>
  <si>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</si>
  <si>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</si>
  <si>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</si>
  <si>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</si>
  <si>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</si>
  <si>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</si>
  <si>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</si>
  <si>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</si>
  <si>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</si>
  <si>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</si>
  <si>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</si>
  <si>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</si>
  <si>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</si>
  <si>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</si>
  <si>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</si>
  <si>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</si>
  <si>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</si>
  <si>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</si>
  <si>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</si>
  <si>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</si>
  <si>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</si>
  <si>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</si>
  <si>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</si>
  <si>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</si>
  <si>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</si>
  <si>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</si>
  <si>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</si>
  <si>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</si>
  <si>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</si>
  <si>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</si>
  <si>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</si>
  <si>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</si>
  <si>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</si>
  <si>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</si>
  <si>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</si>
  <si>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</si>
  <si>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</si>
  <si>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</si>
  <si>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</si>
  <si>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</si>
  <si>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</si>
  <si>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</si>
  <si>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</si>
  <si>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</si>
  <si>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</si>
  <si>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</si>
  <si>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</si>
  <si>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</si>
  <si>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</si>
  <si>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</si>
  <si>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</si>
  <si>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</si>
  <si>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</si>
  <si>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</si>
  <si>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</si>
  <si>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</si>
  <si>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</si>
  <si>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</si>
  <si>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</si>
  <si>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</si>
  <si>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</si>
  <si>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</si>
  <si>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</si>
  <si>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</si>
  <si>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</si>
  <si>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</si>
  <si>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</si>
  <si>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</si>
  <si>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</si>
  <si>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</si>
  <si>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</si>
  <si>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</si>
  <si>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</si>
  <si>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</si>
  <si>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</si>
  <si>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</si>
  <si>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</si>
  <si>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</si>
  <si>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</si>
  <si>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</si>
  <si>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</si>
  <si>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</si>
  <si>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</si>
  <si>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</si>
  <si>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</si>
  <si>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</si>
  <si>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</si>
  <si>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</si>
  <si>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</si>
  <si>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</si>
  <si>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</si>
  <si>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</si>
  <si>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</si>
  <si>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</si>
  <si>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</si>
  <si>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</si>
  <si>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</si>
  <si>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</si>
  <si>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</si>
  <si>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</si>
  <si>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</si>
  <si>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</si>
  <si>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</si>
  <si>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</si>
  <si>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</si>
  <si>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</si>
  <si>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</si>
  <si>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</si>
  <si>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</si>
  <si>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</si>
  <si>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</si>
  <si>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</si>
  <si>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</si>
  <si>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</si>
  <si>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</si>
  <si>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</si>
  <si>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</si>
  <si>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</si>
  <si>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</si>
  <si>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</si>
  <si>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</si>
  <si>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</si>
  <si>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</si>
  <si>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</si>
  <si>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</si>
  <si>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</si>
  <si>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</si>
  <si>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</si>
  <si>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</si>
  <si>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</si>
  <si>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</si>
  <si>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</si>
  <si>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</si>
  <si>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</si>
  <si>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</si>
  <si>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</si>
  <si>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</si>
  <si>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</si>
  <si>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</si>
  <si>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</si>
  <si>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</si>
  <si>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</si>
  <si>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</si>
  <si>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</si>
  <si>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</si>
  <si>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</si>
  <si>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</si>
  <si>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</si>
  <si>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</si>
  <si>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</si>
  <si>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</si>
  <si>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</si>
  <si>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</si>
  <si>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</si>
  <si>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</si>
  <si>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</si>
  <si>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</si>
  <si>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</si>
  <si>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</si>
  <si>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</si>
  <si>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</si>
  <si>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</si>
  <si>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</si>
  <si>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</si>
  <si>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</si>
  <si>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</si>
  <si>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</si>
  <si>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</si>
  <si>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</si>
  <si>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</si>
  <si>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</si>
  <si>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</si>
  <si>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</si>
  <si>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</si>
  <si>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</si>
  <si>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</si>
  <si>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</si>
  <si>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</si>
  <si>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</si>
  <si>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</si>
  <si>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</si>
  <si>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</si>
  <si>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</si>
  <si>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</si>
  <si>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</si>
  <si>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</si>
  <si>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</si>
  <si>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</si>
  <si>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</si>
  <si>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</si>
  <si>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</si>
  <si>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</si>
  <si>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</si>
  <si>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</si>
  <si>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</si>
  <si>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</si>
  <si>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</si>
  <si>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</si>
  <si>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</si>
  <si>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</si>
  <si>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</si>
  <si>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</si>
  <si>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</si>
  <si>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</si>
  <si>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</si>
  <si>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</si>
  <si>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</si>
  <si>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</si>
  <si>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</si>
  <si>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</si>
  <si>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</si>
  <si>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</si>
  <si>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</si>
  <si>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</si>
  <si>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</si>
  <si>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</si>
  <si>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</si>
  <si>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</si>
  <si>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</si>
  <si>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</si>
  <si>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</si>
  <si>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</si>
  <si>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</si>
  <si>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</si>
  <si>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</si>
  <si>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</si>
  <si>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</si>
  <si>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</si>
  <si>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</si>
  <si>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</si>
  <si>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</si>
  <si>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</si>
  <si>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</si>
  <si>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</si>
  <si>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</si>
  <si>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</si>
  <si>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</si>
  <si>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</si>
  <si>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</si>
  <si>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</si>
  <si>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</si>
  <si>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</si>
  <si>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</si>
  <si>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</si>
  <si>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</si>
  <si>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</si>
  <si>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</si>
  <si>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</si>
  <si>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</si>
  <si>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</si>
  <si>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</si>
  <si>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</si>
  <si>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</si>
  <si>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</si>
  <si>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</si>
  <si>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</si>
  <si>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</si>
  <si>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</si>
  <si>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</si>
  <si>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</si>
  <si>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</si>
  <si>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</si>
  <si>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</si>
  <si>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</si>
  <si>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</si>
  <si>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</si>
  <si>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</si>
  <si>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</si>
  <si>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</si>
  <si>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</si>
  <si>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</si>
  <si>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</si>
  <si>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</si>
  <si>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</si>
  <si>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</si>
  <si>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</si>
  <si>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</si>
  <si>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</si>
  <si>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</si>
  <si>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</si>
  <si>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</si>
  <si>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</si>
  <si>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</si>
  <si>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</si>
  <si>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</si>
  <si>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</si>
  <si>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</si>
  <si>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</si>
  <si>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</si>
  <si>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</si>
  <si>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</si>
  <si>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</si>
  <si>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</si>
  <si>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</si>
  <si>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</si>
  <si>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</si>
  <si>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</si>
  <si>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</si>
  <si>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</si>
  <si>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</si>
  <si>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</si>
  <si>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</si>
  <si>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</si>
  <si>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</si>
  <si>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</si>
  <si>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</si>
  <si>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</si>
  <si>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</si>
  <si>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</si>
  <si>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</si>
  <si>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</si>
  <si>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</si>
  <si>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</si>
  <si>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</si>
  <si>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</si>
  <si>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</si>
  <si>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</si>
  <si>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</si>
  <si>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</si>
  <si>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</si>
  <si>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</si>
  <si>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</si>
  <si>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</si>
  <si>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</si>
  <si>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</si>
  <si>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</si>
  <si>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</si>
  <si>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</si>
  <si>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</si>
  <si>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</si>
  <si>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</si>
  <si>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</si>
  <si>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</si>
  <si>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</si>
  <si>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</si>
  <si>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</si>
  <si>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</si>
  <si>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</si>
  <si>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</si>
  <si>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</si>
  <si>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</si>
  <si>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</si>
  <si>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</si>
  <si>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</si>
  <si>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</si>
  <si>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</si>
  <si>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</si>
  <si>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</si>
  <si>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</si>
  <si>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</si>
  <si>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</si>
  <si>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</si>
  <si>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</si>
  <si>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</si>
  <si>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</si>
  <si>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</si>
  <si>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</si>
  <si>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</si>
  <si>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</si>
  <si>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</si>
  <si>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</si>
  <si>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</si>
  <si>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</si>
  <si>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</si>
  <si>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</si>
  <si>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</si>
  <si>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</si>
  <si>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</si>
  <si>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</si>
  <si>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</si>
  <si>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</si>
  <si>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</si>
  <si>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</si>
  <si>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</si>
  <si>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</si>
  <si>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</si>
  <si>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</si>
  <si>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</si>
  <si>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</si>
  <si>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</si>
  <si>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</si>
  <si>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</si>
  <si>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</si>
  <si>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</si>
  <si>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</si>
  <si>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</si>
  <si>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</si>
  <si>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</si>
  <si>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</si>
  <si>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</si>
  <si>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</si>
  <si>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</si>
  <si>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</si>
  <si>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</si>
  <si>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</si>
  <si>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</si>
  <si>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</si>
  <si>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</si>
  <si>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</si>
  <si>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</si>
  <si>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</si>
  <si>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</si>
  <si>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</si>
  <si>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</si>
  <si>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</si>
  <si>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</si>
  <si>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</si>
  <si>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</si>
  <si>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</si>
  <si>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</si>
  <si>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</si>
  <si>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</si>
  <si>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</si>
  <si>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</si>
  <si>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</si>
  <si>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</si>
  <si>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</si>
  <si>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</si>
  <si>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</si>
  <si>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</si>
  <si>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</si>
  <si>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</si>
  <si>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</si>
  <si>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</si>
  <si>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</si>
  <si>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</si>
  <si>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</si>
  <si>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</si>
  <si>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</si>
  <si>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</si>
  <si>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</si>
  <si>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</si>
  <si>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</si>
  <si>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</si>
  <si>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</si>
  <si>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</si>
  <si>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</si>
  <si>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</si>
  <si>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</si>
  <si>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</si>
  <si>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</si>
  <si>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</si>
  <si>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</si>
  <si>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</si>
  <si>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</si>
  <si>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</si>
  <si>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</si>
  <si>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</si>
  <si>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</si>
  <si>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</si>
  <si>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</si>
  <si>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</si>
  <si>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</si>
  <si>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</si>
  <si>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</si>
  <si>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</si>
  <si>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</si>
  <si>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</si>
  <si>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</si>
  <si>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</si>
  <si>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</si>
  <si>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</si>
  <si>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</si>
  <si>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</si>
  <si>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</si>
  <si>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</si>
  <si>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</si>
  <si>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</si>
  <si>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</si>
  <si>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</si>
  <si>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</si>
  <si>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</si>
  <si>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</si>
  <si>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</si>
  <si>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</si>
  <si>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</si>
  <si>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</si>
  <si>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</si>
  <si>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</si>
  <si>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</si>
  <si>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</si>
  <si>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</si>
  <si>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</si>
  <si>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</si>
  <si>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</si>
  <si>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</si>
  <si>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</si>
  <si>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</si>
  <si>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</si>
  <si>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</si>
  <si>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</si>
  <si>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</si>
  <si>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</si>
  <si>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</si>
  <si>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</si>
  <si>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</si>
  <si>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</si>
  <si>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</si>
  <si>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</si>
  <si>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</si>
  <si>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</si>
  <si>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</si>
  <si>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</si>
  <si>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</si>
  <si>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</si>
  <si>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</si>
  <si>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</si>
  <si>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</si>
  <si>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</si>
  <si>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</si>
  <si>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</si>
  <si>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</si>
  <si>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</si>
  <si>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</si>
  <si>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</si>
  <si>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</si>
  <si>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</si>
  <si>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</si>
  <si>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</si>
  <si>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</si>
  <si>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</si>
  <si>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</si>
  <si>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</si>
  <si>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</si>
  <si>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</si>
  <si>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</si>
  <si>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</si>
  <si>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</si>
  <si>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</si>
  <si>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</si>
  <si>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</si>
  <si>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</si>
  <si>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</si>
  <si>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</si>
  <si>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</si>
  <si>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</si>
  <si>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</si>
  <si>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</si>
  <si>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</si>
  <si>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</si>
  <si>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</si>
  <si>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</si>
  <si>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</si>
  <si>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</si>
  <si>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</si>
  <si>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</si>
  <si>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</si>
  <si>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</si>
  <si>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</si>
  <si>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</si>
  <si>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</si>
  <si>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</si>
  <si>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</si>
  <si>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</si>
  <si>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</si>
  <si>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</si>
  <si>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</si>
  <si>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</si>
  <si>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</si>
  <si>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</si>
  <si>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</si>
  <si>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</si>
  <si>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</si>
  <si>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</si>
  <si>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</si>
  <si>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</si>
  <si>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</si>
  <si>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</si>
  <si>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</si>
  <si>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</si>
  <si>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</si>
  <si>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</si>
  <si>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</si>
  <si>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</si>
  <si>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</si>
  <si>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</si>
  <si>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</si>
  <si>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</si>
  <si>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</si>
  <si>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</si>
  <si>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</si>
  <si>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</si>
  <si>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</si>
  <si>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</si>
  <si>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</si>
  <si>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</si>
  <si>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</si>
  <si>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</si>
  <si>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</si>
  <si>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</si>
  <si>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</si>
  <si>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</si>
  <si>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</si>
  <si>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</si>
  <si>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</si>
  <si>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</si>
  <si>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</si>
  <si>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</si>
  <si>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</si>
  <si>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</si>
  <si>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</si>
  <si>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</si>
  <si>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</si>
  <si>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</si>
  <si>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</si>
  <si>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</si>
  <si>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</si>
  <si>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</si>
  <si>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</si>
  <si>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</si>
  <si>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</si>
  <si>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</si>
  <si>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</si>
  <si>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</si>
  <si>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</si>
  <si>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</si>
  <si>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</si>
  <si>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</si>
  <si>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</si>
  <si>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</si>
  <si>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</si>
  <si>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</si>
  <si>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</si>
  <si>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</si>
  <si>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</si>
  <si>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</si>
  <si>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</si>
  <si>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</si>
  <si>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</si>
  <si>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</si>
  <si>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</si>
  <si>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</si>
  <si>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</si>
  <si>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</si>
  <si>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</si>
  <si>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</si>
  <si>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</si>
  <si>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</si>
  <si>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</si>
  <si>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</si>
  <si>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</si>
  <si>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</si>
  <si>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</si>
  <si>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</si>
  <si>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</si>
  <si>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</si>
  <si>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</si>
  <si>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</si>
  <si>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</si>
  <si>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</si>
  <si>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</si>
  <si>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</si>
  <si>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</si>
  <si>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</si>
  <si>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</si>
  <si>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</si>
  <si>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</si>
  <si>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</si>
  <si>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</si>
  <si>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</si>
  <si>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</si>
  <si>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</si>
  <si>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</si>
  <si>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</si>
  <si>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</si>
  <si>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</si>
  <si>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</si>
  <si>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</si>
  <si>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</si>
  <si>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</si>
  <si>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</si>
  <si>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</si>
  <si>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</si>
  <si>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</si>
  <si>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</si>
  <si>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</si>
  <si>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</si>
  <si>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</si>
  <si>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</si>
  <si>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</si>
  <si>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</si>
  <si>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</si>
  <si>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</si>
  <si>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</si>
  <si>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</si>
  <si>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</si>
  <si>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</si>
  <si>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</si>
  <si>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</si>
  <si>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</si>
  <si>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</si>
  <si>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</si>
  <si>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</si>
  <si>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</si>
  <si>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</si>
  <si>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</si>
  <si>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</si>
  <si>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</si>
  <si>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</si>
  <si>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</si>
  <si>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</si>
  <si>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</si>
  <si>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</si>
  <si>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</si>
  <si>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</si>
  <si>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</si>
  <si>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</si>
  <si>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</si>
  <si>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</si>
  <si>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</si>
  <si>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</si>
  <si>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</si>
  <si>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</si>
  <si>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</si>
  <si>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</si>
  <si>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</si>
  <si>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</si>
  <si>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</si>
  <si>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</si>
  <si>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</si>
  <si>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</si>
  <si>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</si>
  <si>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</si>
  <si>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</si>
  <si>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</si>
  <si>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</si>
  <si>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</si>
  <si>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</si>
  <si>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</si>
  <si>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</si>
  <si>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</si>
  <si>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</si>
  <si>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</si>
  <si>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</si>
  <si>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</si>
  <si>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</si>
  <si>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</si>
  <si>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</si>
  <si>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</si>
  <si>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</si>
  <si>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</si>
  <si>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</si>
  <si>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</si>
  <si>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</si>
  <si>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</si>
  <si>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</si>
  <si>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</si>
  <si>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</si>
  <si>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</si>
  <si>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</si>
  <si>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</si>
  <si>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</si>
  <si>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</si>
  <si>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</si>
  <si>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</si>
  <si>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</si>
  <si>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</si>
  <si>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</si>
  <si>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</si>
  <si>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</si>
  <si>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</si>
  <si>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</si>
  <si>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</si>
  <si>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</si>
  <si>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</si>
  <si>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</si>
  <si>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</si>
  <si>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</si>
  <si>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</si>
  <si>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</si>
  <si>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</si>
  <si>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</si>
  <si>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</si>
  <si>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</si>
  <si>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</si>
  <si>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</si>
  <si>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</si>
  <si>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</si>
  <si>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</si>
  <si>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</si>
  <si>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</si>
  <si>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</si>
  <si>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</si>
  <si>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</si>
  <si>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</si>
  <si>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</si>
  <si>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</si>
  <si>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</si>
  <si>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</si>
  <si>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</si>
  <si>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</si>
  <si>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</si>
  <si>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</si>
  <si>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</si>
  <si>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</si>
  <si>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</si>
  <si>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</si>
  <si>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</si>
  <si>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</si>
  <si>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</si>
  <si>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</si>
  <si>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</si>
  <si>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</si>
  <si>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</si>
  <si>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</si>
  <si>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</si>
  <si>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</si>
  <si>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</si>
  <si>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</si>
  <si>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</si>
  <si>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</si>
  <si>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</si>
  <si>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</si>
  <si>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</si>
  <si>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</si>
  <si>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</si>
  <si>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</si>
  <si>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</si>
  <si>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</si>
  <si>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</si>
  <si>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</si>
  <si>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</si>
  <si>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</si>
  <si>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</si>
  <si>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</si>
  <si>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</si>
  <si>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</si>
  <si>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</si>
  <si>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</si>
  <si>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</si>
  <si>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</si>
  <si>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</si>
  <si>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</si>
  <si>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</si>
  <si>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</si>
  <si>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</si>
  <si>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</si>
  <si>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</si>
  <si>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</si>
  <si>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</si>
  <si>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</si>
  <si>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</si>
  <si>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</si>
  <si>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</si>
  <si>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</si>
  <si>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</si>
  <si>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</si>
  <si>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</si>
  <si>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</si>
  <si>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</si>
  <si>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</si>
  <si>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</si>
  <si>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</si>
  <si>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</si>
  <si>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</si>
  <si>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</si>
  <si>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</si>
  <si>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</si>
  <si>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</si>
  <si>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</si>
  <si>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</si>
  <si>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</si>
  <si>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</si>
  <si>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</si>
  <si>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</si>
  <si>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</si>
  <si>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</si>
  <si>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</si>
  <si>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</si>
  <si>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</si>
  <si>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</si>
  <si>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</si>
  <si>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</si>
  <si>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</si>
  <si>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</si>
  <si>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</si>
  <si>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</si>
  <si>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</si>
  <si>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</si>
  <si>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</si>
  <si>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</si>
  <si>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</si>
  <si>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</si>
  <si>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</si>
  <si>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</si>
  <si>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</si>
  <si>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</si>
  <si>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</si>
  <si>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</si>
  <si>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</si>
  <si>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</si>
  <si>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</si>
  <si>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</si>
  <si>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</si>
  <si>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</si>
  <si>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</si>
  <si>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</si>
  <si>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</si>
  <si>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</si>
  <si>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</si>
  <si>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</si>
  <si>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</si>
  <si>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</si>
  <si>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</si>
  <si>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</si>
  <si>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</si>
  <si>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</si>
  <si>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</si>
  <si>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</si>
  <si>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</si>
  <si>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</si>
  <si>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</si>
  <si>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</si>
  <si>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</si>
  <si>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</si>
  <si>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</si>
  <si>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</si>
  <si>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</si>
  <si>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</si>
  <si>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</si>
  <si>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</si>
  <si>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</si>
  <si>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</si>
  <si>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</si>
  <si>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</si>
  <si>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</si>
  <si>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</si>
  <si>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</si>
  <si>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</si>
  <si>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</si>
  <si>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</si>
  <si>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</si>
  <si>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</si>
  <si>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</si>
  <si>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</si>
  <si>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</si>
  <si>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</si>
  <si>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</si>
  <si>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</si>
  <si>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</si>
  <si>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</si>
  <si>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</si>
  <si>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</si>
  <si>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</si>
  <si>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</si>
  <si>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</si>
  <si>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</si>
  <si>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</si>
  <si>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</si>
  <si>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</si>
  <si>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</si>
  <si>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</si>
  <si>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</si>
  <si>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</si>
  <si>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</si>
  <si>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</si>
  <si>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</si>
  <si>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</si>
  <si>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</si>
  <si>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</si>
  <si>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</si>
  <si>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</si>
  <si>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</si>
  <si>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</si>
  <si>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</si>
  <si>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</si>
  <si>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</si>
  <si>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</si>
  <si>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</si>
  <si>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</si>
  <si>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</si>
  <si>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</si>
  <si>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</si>
  <si>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</si>
  <si>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</si>
  <si>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</si>
  <si>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</si>
  <si>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</si>
  <si>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</si>
  <si>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</si>
  <si>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</si>
  <si>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</si>
  <si>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</si>
  <si>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</si>
  <si>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</si>
  <si>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</si>
  <si>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</si>
  <si>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</si>
  <si>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</si>
  <si>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</si>
  <si>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</si>
  <si>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</si>
  <si>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</si>
  <si>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</si>
  <si>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</si>
  <si>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</si>
  <si>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</si>
  <si>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</si>
  <si>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</si>
  <si>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</si>
  <si>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</si>
  <si>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</si>
  <si>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</si>
  <si>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</si>
  <si>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</si>
  <si>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</si>
  <si>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</si>
  <si>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</si>
  <si>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</si>
  <si>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</si>
  <si>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</si>
  <si>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</si>
  <si>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</si>
  <si>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</si>
  <si>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</si>
  <si>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</si>
  <si>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</si>
  <si>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</si>
  <si>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</si>
  <si>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</si>
  <si>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</si>
  <si>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</si>
  <si>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</si>
  <si>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</si>
  <si>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</si>
  <si>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</si>
  <si>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</si>
  <si>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</si>
  <si>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</si>
  <si>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</si>
  <si>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</si>
  <si>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</si>
  <si>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</si>
  <si>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</si>
  <si>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</si>
  <si>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</si>
  <si>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</si>
  <si>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</si>
  <si>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</si>
  <si>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</si>
  <si>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</si>
  <si>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</si>
  <si>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</si>
  <si>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</si>
  <si>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</si>
  <si>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</si>
  <si>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</si>
  <si>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</si>
  <si>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</si>
  <si>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</si>
  <si>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</si>
  <si>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</si>
  <si>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</si>
  <si>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</si>
  <si>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</si>
  <si>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</si>
  <si>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</si>
  <si>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</si>
  <si>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</si>
  <si>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</si>
  <si>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</si>
  <si>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</si>
  <si>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</si>
  <si>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</si>
  <si>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</si>
  <si>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</si>
  <si>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</si>
  <si>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</si>
  <si>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</si>
  <si>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</si>
  <si>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</si>
  <si>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</si>
  <si>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</si>
  <si>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</si>
  <si>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</si>
  <si>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</si>
  <si>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</si>
  <si>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</si>
  <si>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</si>
  <si>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</si>
  <si>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</si>
  <si>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</si>
  <si>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</si>
  <si>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</si>
  <si>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</si>
  <si>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</si>
  <si>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</si>
  <si>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</si>
  <si>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</si>
  <si>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</si>
  <si>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</si>
  <si>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</si>
  <si>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</si>
  <si>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</si>
  <si>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</si>
  <si>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</si>
  <si>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</si>
  <si>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</si>
  <si>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</si>
  <si>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</si>
  <si>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</si>
  <si>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</si>
  <si>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</si>
  <si>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</si>
  <si>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</si>
  <si>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</si>
  <si>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</si>
  <si>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</si>
  <si>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</si>
  <si>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</si>
  <si>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</si>
  <si>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</si>
  <si>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</si>
  <si>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</si>
  <si>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</si>
  <si>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</si>
  <si>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</si>
  <si>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</si>
  <si>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</si>
  <si>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</si>
  <si>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</si>
  <si>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</si>
  <si>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</si>
  <si>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</si>
  <si>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</si>
  <si>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</si>
  <si>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</si>
  <si>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</si>
  <si>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</si>
  <si>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</si>
  <si>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</si>
  <si>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</si>
  <si>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</si>
  <si>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</si>
  <si>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</si>
  <si>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</si>
  <si>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</si>
  <si>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</si>
  <si>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</si>
  <si>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</si>
  <si>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</si>
  <si>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</si>
  <si>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</si>
  <si>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</si>
  <si>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</si>
  <si>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</si>
  <si>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</si>
  <si>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</si>
  <si>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</si>
  <si>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</si>
  <si>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</si>
  <si>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</si>
  <si>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</si>
  <si>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</si>
  <si>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</si>
  <si>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</si>
  <si>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</si>
  <si>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</si>
  <si>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</si>
  <si>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</si>
  <si>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</si>
  <si>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</si>
  <si>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</si>
  <si>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</si>
  <si>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</si>
  <si>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</si>
  <si>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</si>
  <si>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</si>
  <si>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</si>
  <si>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</si>
  <si>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</si>
  <si>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</si>
  <si>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</si>
  <si>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</si>
  <si>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</si>
  <si>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</si>
  <si>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</si>
  <si>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</si>
  <si>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</si>
  <si>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</si>
  <si>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</si>
  <si>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</si>
  <si>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</si>
  <si>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</si>
  <si>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</si>
  <si>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</si>
  <si>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</si>
  <si>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</si>
  <si>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</si>
  <si>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</si>
  <si>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</si>
  <si>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</si>
  <si>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</si>
  <si>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</si>
  <si>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</si>
  <si>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</si>
  <si>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</si>
  <si>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</si>
  <si>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</si>
  <si>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</si>
  <si>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</si>
  <si>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</si>
  <si>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</si>
  <si>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</si>
  <si>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</si>
  <si>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</si>
  <si>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</si>
  <si>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</si>
  <si>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</si>
  <si>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</si>
  <si>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</si>
  <si>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</si>
  <si>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</si>
  <si>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</si>
  <si>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</si>
  <si>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</si>
  <si>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</si>
  <si>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</si>
  <si>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</si>
  <si>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</si>
  <si>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</si>
  <si>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</si>
  <si>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</si>
  <si>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</si>
  <si>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</si>
  <si>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</si>
  <si>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</si>
  <si>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</si>
  <si>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</si>
  <si>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</si>
  <si>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</si>
  <si>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</si>
  <si>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</si>
  <si>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</si>
  <si>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</si>
  <si>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</si>
  <si>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</si>
  <si>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</si>
  <si>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</si>
  <si>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</si>
  <si>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</si>
  <si>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</si>
  <si>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</si>
  <si>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</si>
  <si>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</si>
  <si>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</si>
  <si>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</si>
  <si>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</si>
  <si>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</si>
  <si>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</si>
  <si>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</si>
  <si>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</si>
  <si>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</si>
  <si>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</si>
  <si>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</si>
  <si>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</si>
  <si>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</si>
  <si>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</si>
  <si>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</si>
  <si>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</si>
  <si>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</si>
  <si>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</si>
  <si>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</si>
  <si>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</si>
  <si>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</si>
  <si>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</si>
  <si>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</si>
  <si>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</si>
  <si>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</si>
  <si>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</si>
  <si>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</si>
  <si>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</si>
  <si>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</si>
  <si>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</si>
  <si>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</si>
  <si>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</si>
  <si>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</si>
  <si>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</si>
  <si>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</si>
  <si>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</si>
  <si>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</si>
  <si>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</si>
  <si>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</si>
  <si>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</si>
  <si>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</si>
  <si>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</si>
  <si>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</si>
  <si>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</si>
  <si>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</si>
  <si>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</si>
  <si>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</si>
  <si>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</si>
  <si>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</si>
  <si>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</si>
  <si>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</si>
  <si>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</si>
  <si>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</si>
  <si>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</si>
  <si>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</si>
  <si>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</si>
  <si>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</si>
  <si>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</si>
  <si>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</si>
  <si>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</si>
  <si>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</si>
  <si>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</si>
  <si>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</si>
  <si>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</si>
  <si>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</si>
  <si>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</si>
  <si>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</si>
  <si>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</si>
  <si>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</si>
  <si>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</si>
  <si>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</si>
  <si>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</si>
  <si>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</si>
  <si>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</si>
  <si>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</si>
  <si>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</si>
  <si>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</si>
  <si>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</si>
  <si>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</si>
  <si>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</si>
  <si>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</si>
  <si>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</si>
  <si>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</si>
  <si>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</si>
  <si>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</si>
  <si>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</si>
  <si>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</si>
  <si>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</si>
  <si>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</si>
  <si>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</si>
  <si>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</si>
  <si>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</si>
  <si>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</si>
  <si>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</si>
  <si>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</si>
  <si>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</si>
  <si>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</si>
  <si>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</si>
  <si>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</si>
  <si>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</si>
  <si>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</si>
  <si>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</si>
  <si>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</si>
  <si>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</si>
  <si>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</si>
  <si>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</si>
  <si>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</si>
  <si>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</si>
  <si>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</si>
  <si>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</si>
  <si>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</si>
  <si>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</si>
  <si>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</si>
  <si>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</si>
  <si>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</si>
  <si>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</si>
  <si>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</si>
  <si>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</si>
  <si>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</si>
  <si>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</si>
  <si>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</si>
  <si>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</si>
  <si>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</si>
  <si>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</si>
  <si>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</si>
  <si>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</si>
  <si>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</si>
  <si>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</si>
  <si>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</si>
  <si>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</si>
  <si>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</si>
  <si>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</si>
  <si>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</si>
  <si>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</si>
  <si>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</si>
  <si>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</si>
  <si>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</si>
  <si>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</si>
  <si>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</si>
  <si>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</si>
  <si>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</si>
  <si>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</si>
  <si>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</si>
  <si>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</si>
  <si>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</si>
  <si>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</si>
  <si>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</si>
  <si>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</si>
  <si>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</si>
  <si>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</si>
  <si>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</si>
  <si>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</si>
  <si>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</si>
  <si>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</si>
  <si>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</si>
  <si>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</si>
  <si>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</si>
  <si>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</si>
  <si>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</si>
  <si>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</si>
  <si>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</si>
  <si>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</si>
  <si>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</si>
  <si>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</si>
  <si>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</si>
  <si>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</si>
  <si>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</si>
  <si>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</si>
  <si>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</si>
  <si>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</si>
  <si>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</si>
  <si>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</si>
  <si>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</si>
  <si>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</si>
  <si>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</si>
  <si>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</si>
  <si>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</si>
  <si>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</si>
  <si>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</si>
  <si>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</si>
  <si>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</si>
  <si>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</si>
  <si>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</si>
  <si>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</si>
  <si>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</si>
  <si>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</si>
  <si>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</si>
  <si>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</si>
  <si>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</si>
  <si>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</si>
  <si>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</si>
  <si>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</si>
  <si>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</si>
  <si>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</si>
  <si>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</si>
  <si>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</si>
  <si>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</si>
  <si>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</si>
  <si>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</si>
  <si>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</si>
  <si>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</si>
  <si>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</si>
  <si>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</si>
  <si>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</si>
  <si>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</si>
  <si>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</si>
  <si>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</si>
  <si>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</si>
  <si>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</si>
  <si>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</si>
  <si>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</si>
  <si>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</si>
  <si>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</si>
  <si>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</si>
  <si>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</si>
  <si>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</si>
  <si>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</si>
  <si>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</si>
  <si>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</si>
  <si>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</si>
  <si>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</si>
  <si>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</si>
  <si>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</si>
  <si>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</si>
  <si>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</si>
  <si>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</si>
  <si>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</si>
  <si>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</si>
  <si>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</si>
  <si>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</si>
  <si>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</si>
  <si>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</si>
  <si>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</si>
  <si>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</si>
  <si>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</si>
  <si>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</si>
  <si>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</si>
  <si>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</si>
  <si>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</si>
  <si>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</si>
  <si>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</si>
  <si>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</si>
  <si>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</si>
  <si>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</si>
  <si>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</si>
  <si>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</si>
  <si>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</si>
  <si>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</si>
  <si>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</si>
  <si>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</si>
  <si>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</si>
  <si>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</si>
  <si>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</si>
  <si>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</si>
  <si>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</si>
  <si>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</si>
  <si>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</si>
  <si>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</si>
  <si>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</si>
  <si>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</si>
  <si>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</si>
  <si>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</si>
  <si>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</si>
  <si>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</si>
  <si>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</si>
  <si>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</si>
  <si>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</si>
  <si>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</si>
  <si>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</si>
  <si>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</si>
  <si>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</si>
  <si>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</si>
  <si>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</si>
  <si>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</si>
  <si>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</si>
  <si>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</si>
  <si>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</si>
  <si>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</si>
  <si>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</si>
  <si>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</si>
  <si>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</si>
  <si>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</si>
  <si>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</si>
  <si>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</si>
  <si>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</si>
  <si>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</si>
  <si>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</si>
  <si>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</si>
  <si>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</si>
  <si>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</si>
  <si>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</si>
  <si>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</si>
  <si>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</si>
  <si>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</si>
  <si>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</si>
  <si>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</si>
  <si>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</si>
  <si>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</si>
  <si>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</si>
  <si>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</si>
  <si>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</si>
  <si>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</si>
  <si>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</si>
  <si>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</si>
  <si>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</si>
  <si>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</si>
  <si>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</si>
  <si>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</si>
  <si>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</si>
  <si>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</si>
  <si>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</si>
  <si>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</si>
  <si>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</si>
  <si>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</si>
  <si>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</si>
  <si>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</si>
  <si>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</si>
  <si>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</si>
  <si>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</si>
  <si>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</si>
  <si>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</si>
  <si>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</si>
  <si>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</si>
  <si>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</si>
  <si>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</si>
  <si>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</si>
  <si>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</si>
  <si>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</si>
  <si>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</si>
  <si>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</si>
  <si>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</si>
  <si>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</si>
  <si>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</si>
  <si>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</si>
  <si>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</si>
  <si>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</si>
  <si>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</si>
  <si>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</si>
  <si>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</si>
  <si>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</si>
  <si>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</si>
  <si>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</si>
  <si>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</si>
  <si>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</si>
  <si>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</si>
  <si>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</si>
  <si>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</si>
  <si>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</si>
  <si>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</si>
  <si>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</si>
  <si>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</si>
  <si>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</si>
  <si>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</si>
  <si>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</si>
  <si>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</si>
  <si>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</si>
  <si>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</si>
  <si>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</si>
  <si>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</si>
  <si>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</si>
  <si>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</si>
  <si>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</si>
  <si>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</si>
  <si>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</si>
  <si>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</si>
  <si>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</si>
  <si>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</si>
  <si>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</si>
  <si>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</si>
  <si>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</si>
  <si>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</si>
  <si>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</si>
  <si>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</si>
  <si>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</si>
  <si>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</si>
  <si>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</si>
  <si>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</si>
  <si>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</si>
  <si>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</si>
  <si>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</si>
  <si>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</si>
  <si>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</si>
  <si>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</si>
  <si>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</si>
  <si>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</si>
  <si>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</si>
  <si>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</si>
  <si>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</si>
  <si>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</si>
  <si>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</si>
  <si>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</si>
  <si>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</si>
  <si>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</si>
  <si>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</si>
  <si>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</si>
  <si>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</si>
  <si>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</si>
  <si>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</si>
  <si>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</si>
  <si>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</si>
  <si>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</si>
  <si>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</si>
  <si>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</si>
  <si>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</si>
  <si>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</si>
  <si>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</si>
  <si>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</si>
  <si>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</si>
  <si>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</si>
  <si>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</si>
  <si>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</si>
  <si>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</si>
  <si>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</si>
  <si>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</si>
  <si>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</si>
  <si>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</si>
  <si>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</si>
  <si>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</si>
  <si>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</si>
  <si>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</si>
  <si>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</si>
  <si>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</si>
  <si>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</si>
  <si>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</si>
  <si>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</si>
  <si>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</si>
  <si>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</si>
  <si>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</si>
  <si>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</si>
  <si>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</si>
  <si>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</si>
  <si>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</si>
  <si>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</si>
  <si>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</si>
  <si>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</si>
  <si>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</si>
  <si>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</si>
  <si>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</si>
  <si>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</si>
  <si>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</si>
  <si>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</si>
  <si>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</si>
  <si>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</si>
  <si>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</si>
  <si>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</si>
  <si>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</si>
  <si>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</si>
  <si>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</si>
  <si>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</si>
  <si>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</si>
  <si>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</si>
  <si>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</si>
  <si>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</si>
  <si>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</si>
  <si>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</si>
  <si>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</si>
  <si>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</si>
  <si>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</si>
  <si>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</si>
  <si>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</si>
  <si>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</si>
  <si>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</si>
  <si>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</si>
  <si>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</si>
  <si>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</si>
  <si>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</si>
  <si>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</si>
  <si>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</si>
  <si>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</si>
  <si>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</si>
  <si>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</si>
  <si>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</si>
  <si>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</si>
  <si>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</si>
  <si>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</si>
  <si>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</si>
  <si>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</si>
  <si>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</si>
  <si>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</si>
  <si>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</si>
  <si>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</si>
  <si>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</si>
  <si>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</si>
  <si>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</si>
  <si>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</si>
  <si>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</si>
  <si>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</si>
  <si>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</si>
  <si>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</si>
  <si>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</si>
  <si>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</si>
  <si>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</si>
  <si>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</si>
  <si>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</si>
  <si>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</si>
  <si>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</si>
  <si>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</si>
  <si>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</si>
  <si>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</si>
  <si>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</si>
  <si>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</si>
  <si>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</si>
  <si>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</si>
  <si>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</si>
  <si>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</si>
  <si>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</si>
  <si>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</si>
  <si>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</si>
  <si>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</si>
  <si>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</si>
  <si>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</si>
  <si>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</si>
  <si>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</si>
  <si>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</si>
  <si>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</si>
  <si>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</si>
  <si>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</si>
  <si>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</si>
  <si>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</si>
  <si>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</si>
  <si>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</si>
  <si>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</si>
  <si>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</si>
  <si>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</si>
  <si>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</si>
  <si>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</si>
  <si>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</si>
  <si>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</si>
  <si>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</si>
  <si>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</si>
  <si>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</si>
  <si>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</si>
  <si>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</si>
  <si>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</si>
  <si>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</si>
  <si>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</si>
  <si>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</si>
  <si>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</si>
  <si>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</si>
  <si>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</si>
  <si>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</si>
  <si>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</si>
  <si>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</si>
  <si>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</si>
  <si>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</si>
  <si>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</si>
  <si>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</si>
  <si>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</si>
  <si>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</si>
  <si>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</si>
  <si>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</si>
  <si>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</si>
  <si>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</si>
  <si>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</si>
  <si>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</si>
  <si>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</si>
  <si>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</si>
  <si>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</si>
  <si>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</si>
  <si>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</si>
  <si>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</si>
  <si>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</si>
  <si>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</si>
  <si>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</si>
  <si>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</si>
  <si>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</si>
  <si>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</si>
  <si>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</si>
  <si>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</si>
  <si>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</si>
  <si>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</si>
  <si>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</si>
  <si>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</si>
  <si>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</si>
  <si>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</si>
  <si>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</si>
  <si>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</si>
  <si>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</si>
  <si>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</si>
  <si>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</si>
  <si>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</si>
  <si>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</si>
  <si>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</si>
  <si>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</si>
  <si>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</si>
  <si>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</si>
  <si>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</si>
  <si>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</si>
  <si>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</si>
  <si>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</si>
  <si>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</si>
  <si>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</si>
  <si>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</si>
  <si>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</si>
  <si>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</si>
  <si>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</si>
  <si>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</si>
  <si>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</si>
  <si>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</si>
  <si>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</si>
  <si>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</si>
  <si>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</si>
  <si>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</si>
  <si>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</si>
  <si>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</si>
  <si>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</si>
  <si>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</si>
  <si>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</si>
  <si>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</si>
  <si>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</si>
  <si>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</si>
  <si>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</si>
  <si>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</si>
  <si>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</si>
  <si>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</si>
  <si>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</si>
  <si>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</si>
  <si>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</si>
  <si>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</si>
  <si>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</si>
  <si>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</si>
  <si>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</si>
  <si>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</si>
  <si>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</si>
  <si>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</si>
  <si>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</si>
  <si>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</si>
  <si>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</si>
  <si>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</si>
  <si>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</si>
  <si>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</si>
  <si>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</si>
  <si>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</si>
  <si>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</si>
  <si>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</si>
  <si>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</si>
  <si>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</si>
  <si>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</si>
  <si>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</si>
  <si>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</si>
  <si>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</si>
  <si>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</si>
  <si>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</si>
  <si>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</si>
  <si>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</si>
  <si>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</si>
  <si>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</si>
  <si>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</si>
  <si>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</si>
  <si>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</si>
  <si>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</si>
  <si>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</si>
  <si>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</si>
  <si>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</si>
  <si>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</si>
  <si>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</si>
  <si>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</si>
  <si>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</si>
  <si>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</si>
  <si>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</si>
  <si>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</si>
  <si>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</si>
  <si>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</si>
  <si>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</si>
  <si>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</si>
  <si>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</si>
  <si>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</si>
  <si>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</si>
  <si>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</si>
  <si>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</si>
  <si>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</si>
  <si>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</si>
  <si>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</si>
  <si>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</si>
  <si>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</si>
  <si>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</si>
  <si>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</si>
  <si>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</si>
  <si>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</si>
  <si>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</si>
  <si>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</si>
  <si>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</si>
  <si>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</si>
  <si>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</si>
  <si>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</si>
  <si>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</si>
  <si>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</si>
  <si>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</si>
  <si>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</si>
  <si>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</si>
  <si>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</si>
  <si>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</si>
  <si>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</si>
  <si>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</si>
  <si>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</si>
  <si>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</si>
  <si>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</si>
  <si>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</si>
  <si>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</si>
  <si>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</si>
  <si>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</si>
  <si>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</si>
  <si>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</si>
  <si>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</si>
  <si>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</si>
  <si>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</si>
  <si>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</si>
  <si>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</si>
  <si>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</si>
  <si>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</si>
  <si>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</si>
  <si>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</si>
  <si>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</si>
  <si>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</si>
  <si>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</si>
  <si>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</si>
  <si>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</si>
  <si>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</si>
  <si>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</si>
  <si>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</si>
  <si>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</si>
  <si>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</si>
  <si>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</si>
  <si>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</si>
  <si>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</si>
  <si>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</si>
  <si>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</si>
  <si>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</si>
  <si>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</si>
  <si>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</si>
  <si>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</si>
  <si>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</si>
  <si>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</si>
  <si>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</si>
  <si>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</si>
  <si>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</si>
  <si>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</si>
  <si>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</si>
  <si>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</si>
  <si>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</si>
  <si>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</si>
  <si>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</si>
  <si>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</si>
  <si>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</si>
  <si>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</si>
  <si>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</si>
  <si>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</si>
  <si>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</si>
  <si>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</si>
  <si>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</si>
  <si>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</si>
  <si>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</si>
  <si>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</si>
  <si>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</si>
  <si>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</si>
  <si>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</si>
  <si>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</si>
  <si>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</si>
  <si>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</si>
  <si>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</si>
  <si>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</si>
  <si>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</si>
  <si>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</si>
  <si>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</si>
  <si>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</si>
  <si>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</si>
  <si>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</si>
  <si>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</si>
  <si>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</si>
  <si>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</si>
  <si>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</si>
  <si>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</si>
  <si>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</si>
  <si>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</si>
  <si>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</si>
  <si>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</si>
  <si>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</si>
  <si>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</si>
  <si>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</si>
  <si>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</si>
  <si>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</si>
  <si>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</si>
  <si>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</si>
  <si>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</si>
  <si>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</si>
  <si>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</si>
  <si>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</si>
  <si>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</si>
  <si>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</si>
  <si>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</si>
  <si>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</si>
  <si>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</si>
  <si>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</si>
  <si>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</si>
  <si>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</si>
  <si>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</si>
  <si>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</si>
  <si>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</si>
  <si>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</si>
  <si>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</si>
  <si>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</si>
  <si>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</si>
  <si>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</si>
  <si>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</si>
  <si>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</si>
  <si>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</si>
  <si>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</si>
  <si>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</si>
  <si>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</si>
  <si>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</si>
  <si>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</si>
  <si>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</si>
  <si>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</si>
  <si>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</si>
  <si>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</si>
  <si>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</si>
  <si>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</si>
  <si>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</si>
  <si>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</si>
  <si>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</si>
  <si>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</si>
  <si>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</si>
  <si>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</si>
  <si>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</si>
  <si>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</si>
  <si>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</si>
  <si>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</si>
  <si>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</si>
  <si>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</si>
  <si>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</si>
  <si>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</si>
  <si>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</si>
  <si>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</si>
  <si>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</si>
  <si>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</si>
  <si>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</si>
  <si>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</si>
  <si>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</si>
  <si>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</si>
  <si>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</si>
  <si>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</si>
  <si>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</si>
  <si>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</si>
  <si>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</si>
  <si>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</si>
  <si>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</si>
  <si>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</si>
  <si>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</si>
  <si>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</si>
  <si>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</si>
  <si>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</si>
  <si>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</si>
  <si>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</si>
  <si>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</si>
  <si>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</si>
  <si>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</si>
  <si>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</si>
  <si>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</si>
  <si>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</si>
  <si>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</si>
  <si>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</si>
  <si>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</si>
  <si>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</si>
  <si>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</si>
  <si>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</si>
  <si>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</si>
  <si>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</si>
  <si>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</si>
  <si>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</si>
  <si>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</si>
  <si>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</si>
  <si>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</si>
  <si>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</si>
  <si>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</si>
  <si>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</si>
  <si>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</si>
  <si>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</si>
  <si>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</si>
  <si>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</si>
  <si>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</si>
  <si>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</si>
  <si>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</si>
  <si>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</si>
  <si>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</si>
  <si>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</si>
  <si>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</si>
  <si>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</si>
  <si>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</si>
  <si>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</si>
  <si>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</si>
  <si>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</si>
  <si>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</si>
  <si>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</si>
  <si>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</si>
  <si>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</si>
  <si>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</si>
  <si>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</si>
  <si>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</si>
  <si>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</si>
  <si>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</si>
  <si>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</si>
  <si>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</si>
  <si>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</si>
  <si>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</si>
  <si>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</si>
  <si>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</si>
  <si>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</si>
  <si>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</si>
  <si>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</si>
  <si>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</si>
  <si>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</si>
  <si>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</si>
  <si>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</si>
  <si>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</si>
  <si>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</si>
  <si>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</si>
  <si>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</si>
  <si>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</si>
  <si>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</si>
  <si>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</si>
  <si>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</si>
  <si>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</si>
  <si>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</si>
  <si>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</si>
  <si>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</si>
  <si>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</si>
  <si>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</si>
  <si>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</si>
  <si>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</si>
  <si>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</si>
  <si>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</si>
  <si>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</si>
  <si>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</si>
  <si>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</si>
  <si>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</si>
  <si>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</si>
  <si>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</si>
  <si>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</si>
  <si>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</si>
  <si>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</si>
  <si>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</si>
  <si>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</si>
  <si>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</si>
  <si>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</si>
  <si>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</si>
  <si>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</si>
  <si>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</si>
  <si>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</si>
  <si>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</si>
  <si>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</si>
  <si>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</si>
  <si>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</si>
  <si>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</si>
  <si>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</si>
  <si>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</si>
  <si>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</si>
  <si>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</si>
  <si>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</si>
  <si>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</si>
  <si>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</si>
  <si>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</si>
  <si>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</si>
  <si>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</si>
  <si>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</si>
  <si>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</si>
  <si>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</si>
  <si>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</si>
  <si>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</si>
  <si>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</si>
  <si>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</si>
  <si>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</si>
  <si>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</si>
  <si>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</si>
  <si>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</si>
  <si>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</si>
  <si>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</si>
  <si>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</si>
  <si>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</si>
  <si>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</si>
  <si>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</si>
  <si>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</si>
  <si>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</si>
  <si>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</si>
  <si>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</si>
  <si>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</si>
  <si>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</si>
  <si>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</si>
  <si>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</si>
  <si>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</si>
  <si>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</si>
  <si>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</si>
  <si>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</si>
  <si>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</si>
  <si>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</si>
  <si>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</si>
  <si>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</si>
  <si>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</si>
  <si>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</si>
  <si>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</si>
  <si>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</si>
  <si>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</si>
  <si>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</si>
  <si>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</si>
  <si>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</si>
  <si>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</si>
  <si>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</si>
  <si>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</si>
  <si>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</si>
  <si>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</si>
  <si>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</si>
  <si>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</si>
  <si>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</si>
  <si>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</si>
  <si>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</si>
  <si>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</si>
  <si>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</si>
  <si>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</si>
  <si>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</si>
  <si>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</si>
  <si>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</si>
  <si>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</si>
  <si>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</si>
  <si>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</si>
  <si>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</si>
  <si>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</si>
  <si>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</si>
  <si>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</si>
  <si>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</si>
  <si>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</si>
  <si>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</si>
  <si>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</si>
  <si>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</si>
  <si>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</si>
  <si>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</si>
  <si>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</si>
  <si>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</si>
  <si>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</si>
  <si>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</si>
  <si>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</si>
  <si>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</si>
  <si>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</si>
  <si>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</si>
  <si>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</si>
  <si>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</si>
  <si>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</si>
  <si>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</si>
  <si>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</si>
  <si>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</si>
  <si>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</si>
  <si>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</si>
  <si>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</si>
  <si>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</si>
  <si>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</si>
  <si>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</si>
  <si>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</si>
  <si>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</si>
  <si>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</si>
  <si>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</si>
  <si>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</si>
  <si>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</si>
  <si>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</si>
  <si>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</si>
  <si>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</si>
  <si>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</si>
  <si>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</si>
  <si>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</si>
  <si>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</si>
  <si>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</si>
  <si>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</si>
  <si>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</si>
  <si>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</si>
  <si>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</si>
  <si>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</si>
  <si>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</si>
  <si>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</si>
  <si>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</si>
  <si>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</si>
  <si>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</si>
  <si>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</si>
  <si>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</si>
  <si>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</si>
  <si>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</si>
  <si>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</si>
  <si>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</si>
  <si>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</si>
  <si>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</si>
  <si>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</si>
  <si>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</si>
  <si>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</si>
  <si>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</si>
  <si>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</si>
  <si>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</si>
  <si>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</si>
  <si>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</si>
  <si>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</si>
  <si>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</si>
  <si>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</si>
  <si>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</si>
  <si>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</si>
  <si>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</si>
  <si>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</si>
  <si>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</si>
  <si>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</si>
  <si>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</si>
  <si>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</si>
  <si>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</si>
  <si>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</si>
  <si>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</si>
  <si>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</si>
  <si>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</si>
  <si>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</si>
  <si>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</si>
  <si>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</si>
  <si>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</si>
  <si>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</si>
  <si>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</si>
  <si>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</si>
  <si>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</si>
  <si>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</si>
  <si>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</si>
  <si>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</si>
  <si>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</si>
  <si>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</si>
  <si>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</si>
  <si>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</si>
  <si>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</si>
  <si>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</si>
  <si>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</si>
  <si>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</si>
  <si>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</si>
  <si>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</si>
  <si>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</si>
  <si>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</si>
  <si>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</si>
  <si>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</si>
  <si>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</si>
  <si>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</si>
  <si>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</si>
  <si>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</si>
  <si>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</si>
  <si>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</si>
  <si>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</si>
  <si>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</si>
  <si>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</si>
  <si>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</si>
  <si>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</si>
  <si>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</si>
  <si>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</si>
  <si>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</si>
  <si>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</si>
  <si>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</si>
  <si>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</si>
  <si>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</si>
  <si>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</si>
  <si>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</si>
  <si>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</si>
  <si>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</si>
  <si>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</si>
  <si>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</si>
  <si>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</si>
  <si>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</si>
  <si>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</si>
  <si>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</si>
  <si>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</si>
  <si>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</si>
  <si>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</si>
  <si>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</si>
  <si>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</si>
  <si>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</si>
  <si>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</si>
  <si>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</si>
  <si>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</si>
  <si>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</si>
  <si>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</si>
  <si>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</si>
  <si>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</si>
  <si>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</si>
  <si>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</si>
  <si>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</si>
  <si>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</si>
  <si>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</si>
  <si>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</si>
  <si>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</si>
  <si>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</si>
  <si>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</si>
  <si>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</si>
  <si>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</si>
  <si>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</si>
  <si>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</si>
  <si>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</si>
  <si>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</si>
  <si>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</si>
  <si>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</si>
  <si>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</si>
  <si>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</si>
  <si>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</si>
  <si>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</si>
  <si>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</si>
  <si>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</si>
  <si>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</si>
  <si>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</si>
  <si>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</si>
  <si>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</si>
  <si>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</si>
  <si>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</si>
  <si>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</si>
  <si>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</si>
  <si>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</si>
  <si>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</si>
  <si>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</si>
  <si>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</si>
  <si>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</si>
  <si>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</si>
  <si>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</si>
  <si>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</si>
  <si>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</si>
  <si>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</si>
  <si>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</si>
  <si>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</si>
  <si>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</si>
  <si>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</si>
  <si>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</si>
  <si>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</si>
  <si>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</si>
  <si>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</si>
  <si>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</si>
  <si>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</si>
  <si>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</si>
  <si>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</si>
  <si>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</si>
  <si>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</si>
  <si>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</si>
  <si>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</si>
  <si>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</si>
  <si>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</si>
  <si>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</si>
  <si>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</si>
  <si>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</si>
  <si>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</si>
  <si>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</si>
  <si>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</si>
  <si>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</si>
  <si>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</si>
  <si>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</si>
  <si>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</si>
  <si>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</si>
  <si>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</si>
  <si>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</si>
  <si>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</si>
  <si>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</si>
  <si>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</si>
  <si>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</si>
  <si>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</si>
  <si>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</si>
  <si>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</si>
  <si>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</si>
  <si>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</si>
  <si>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</si>
  <si>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</si>
  <si>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</si>
  <si>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</si>
  <si>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</si>
  <si>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</si>
  <si>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</si>
  <si>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</si>
  <si>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</si>
  <si>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</si>
  <si>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</si>
  <si>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</si>
  <si>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</si>
  <si>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</si>
  <si>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</si>
  <si>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</si>
  <si>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</si>
  <si>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</si>
  <si>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</si>
  <si>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</si>
  <si>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</si>
  <si>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</si>
  <si>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</si>
  <si>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</si>
  <si>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</si>
  <si>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</si>
  <si>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</si>
  <si>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</si>
  <si>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</si>
  <si>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</si>
  <si>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</si>
  <si>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</si>
  <si>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</si>
  <si>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</si>
  <si>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</si>
  <si>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</si>
  <si>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</si>
  <si>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</si>
  <si>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</si>
  <si>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</si>
  <si>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</si>
  <si>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</si>
  <si>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</si>
  <si>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</si>
  <si>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</si>
  <si>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</si>
  <si>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</si>
  <si>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</si>
  <si>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</si>
  <si>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</si>
  <si>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</si>
  <si>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</si>
  <si>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</si>
  <si>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</si>
  <si>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</si>
  <si>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</si>
  <si>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</si>
  <si>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</si>
  <si>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</si>
  <si>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</si>
  <si>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</si>
  <si>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</si>
  <si>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</si>
  <si>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</si>
  <si>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</si>
  <si>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</si>
  <si>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</si>
  <si>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</si>
  <si>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</si>
  <si>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</si>
  <si>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</si>
  <si>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</si>
  <si>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</si>
  <si>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</si>
  <si>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</si>
  <si>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</si>
  <si>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</si>
  <si>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</si>
  <si>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</si>
  <si>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</si>
  <si>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</si>
  <si>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</si>
  <si>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</si>
  <si>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</si>
  <si>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</si>
  <si>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</si>
  <si>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</si>
  <si>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</si>
  <si>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</si>
  <si>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</si>
  <si>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</si>
  <si>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</si>
  <si>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</si>
  <si>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</si>
  <si>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</si>
  <si>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</si>
  <si>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</si>
  <si>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</si>
  <si>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</si>
  <si>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</si>
  <si>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</si>
  <si>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</si>
  <si>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</si>
  <si>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</si>
  <si>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</si>
  <si>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</si>
  <si>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</si>
  <si>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</si>
  <si>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</si>
  <si>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</si>
  <si>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</si>
  <si>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</si>
  <si>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</si>
  <si>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</si>
  <si>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</si>
  <si>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</si>
  <si>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</si>
  <si>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</si>
  <si>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</si>
  <si>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</si>
  <si>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</si>
  <si>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</si>
  <si>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</si>
  <si>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</si>
  <si>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</si>
  <si>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</si>
  <si>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</si>
  <si>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</si>
  <si>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</si>
  <si>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</si>
  <si>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</si>
  <si>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</si>
  <si>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</si>
  <si>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</si>
  <si>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</si>
  <si>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</si>
  <si>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</si>
  <si>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</si>
  <si>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</si>
  <si>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</si>
  <si>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</si>
  <si>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</si>
  <si>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</si>
  <si>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</si>
  <si>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</si>
  <si>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</si>
  <si>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</si>
  <si>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</si>
  <si>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</si>
  <si>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</si>
  <si>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</si>
  <si>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</si>
  <si>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</si>
  <si>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</si>
  <si>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</si>
  <si>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</si>
  <si>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</si>
  <si>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</si>
  <si>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</si>
  <si>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</si>
  <si>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</si>
  <si>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</si>
  <si>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</si>
  <si>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</si>
  <si>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</si>
  <si>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</si>
  <si>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</si>
  <si>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</si>
  <si>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</si>
  <si>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</si>
  <si>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</si>
  <si>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</si>
  <si>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</si>
  <si>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</si>
  <si>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</si>
  <si>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</si>
  <si>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</si>
  <si>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</si>
  <si>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</si>
  <si>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</si>
  <si>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</si>
  <si>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</si>
  <si>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</si>
  <si>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</si>
  <si>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</si>
  <si>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</si>
  <si>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</si>
  <si>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</si>
  <si>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</si>
  <si>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</si>
  <si>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</si>
  <si>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</si>
  <si>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</si>
  <si>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</si>
  <si>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</si>
  <si>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</si>
  <si>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</si>
  <si>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</si>
  <si>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</si>
  <si>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</si>
  <si>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</si>
  <si>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</si>
  <si>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</si>
  <si>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</si>
  <si>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</si>
  <si>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</si>
  <si>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</si>
  <si>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</si>
  <si>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</si>
  <si>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</si>
  <si>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</si>
  <si>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</si>
  <si>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</si>
  <si>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</si>
  <si>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</si>
  <si>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</si>
  <si>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</si>
  <si>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</si>
  <si>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</si>
  <si>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</si>
  <si>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</si>
  <si>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</si>
  <si>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</si>
  <si>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</si>
  <si>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</si>
  <si>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</si>
  <si>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</si>
  <si>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</si>
  <si>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</si>
  <si>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</si>
  <si>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</si>
  <si>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</si>
  <si>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</si>
  <si>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</si>
  <si>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</si>
  <si>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</si>
  <si>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</si>
  <si>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</si>
  <si>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</si>
  <si>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</si>
  <si>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</si>
  <si>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</si>
  <si>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</si>
  <si>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</si>
  <si>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</si>
  <si>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</si>
  <si>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</si>
  <si>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</si>
  <si>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</si>
  <si>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</si>
  <si>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</si>
  <si>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</si>
  <si>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</si>
  <si>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</si>
  <si>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</si>
  <si>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</si>
  <si>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</si>
  <si>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</si>
  <si>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</si>
  <si>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</si>
  <si>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</si>
  <si>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</si>
  <si>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</si>
  <si>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</si>
  <si>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</si>
  <si>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</si>
  <si>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</si>
  <si>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</si>
  <si>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</si>
  <si>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</si>
  <si>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</si>
  <si>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</si>
  <si>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</si>
  <si>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</si>
  <si>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</si>
  <si>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</si>
  <si>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</si>
  <si>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</si>
  <si>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</si>
  <si>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</si>
  <si>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</si>
  <si>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</si>
  <si>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</si>
  <si>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</si>
  <si>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</si>
  <si>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</si>
  <si>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</si>
  <si>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</si>
  <si>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</si>
  <si>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</si>
  <si>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</si>
  <si>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</si>
  <si>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</si>
  <si>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</si>
  <si>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</si>
  <si>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</si>
  <si>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</si>
  <si>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</si>
  <si>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</si>
  <si>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</si>
  <si>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</si>
  <si>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</si>
  <si>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</si>
  <si>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</si>
  <si>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</si>
  <si>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</si>
  <si>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</si>
  <si>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</si>
  <si>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</si>
  <si>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</si>
  <si>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</si>
  <si>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</si>
  <si>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</si>
  <si>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</si>
  <si>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</si>
  <si>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</si>
  <si>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</si>
  <si>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</si>
  <si>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</si>
  <si>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</si>
  <si>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</si>
  <si>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</si>
  <si>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</si>
  <si>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</si>
  <si>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</si>
  <si>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</si>
  <si>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</si>
  <si>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</si>
  <si>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</si>
  <si>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</si>
  <si>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</si>
  <si>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</si>
  <si>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</si>
  <si>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</si>
  <si>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</si>
  <si>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</si>
  <si>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</si>
  <si>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</si>
  <si>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</si>
  <si>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</si>
  <si>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</si>
  <si>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</si>
  <si>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</si>
  <si>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</si>
  <si>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</si>
  <si>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</si>
  <si>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</si>
  <si>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</si>
  <si>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</si>
  <si>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</si>
  <si>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</si>
  <si>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</si>
  <si>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</si>
  <si>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</si>
  <si>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</si>
  <si>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</si>
  <si>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</si>
  <si>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</si>
  <si>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</si>
  <si>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</si>
  <si>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</si>
  <si>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</si>
  <si>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</si>
  <si>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</si>
  <si>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</si>
  <si>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</si>
  <si>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</si>
  <si>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</si>
  <si>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</si>
  <si>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</si>
  <si>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</si>
  <si>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</si>
  <si>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</si>
  <si>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</si>
  <si>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</si>
  <si>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</si>
  <si>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</si>
  <si>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</si>
  <si>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</si>
  <si>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</si>
  <si>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</si>
  <si>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</si>
  <si>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</si>
  <si>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</si>
  <si>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</si>
  <si>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</si>
  <si>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</si>
  <si>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</si>
  <si>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</si>
  <si>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</si>
  <si>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</si>
  <si>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</si>
  <si>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</si>
  <si>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</si>
  <si>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</si>
  <si>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</si>
  <si>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</si>
  <si>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</si>
  <si>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</si>
  <si>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</si>
  <si>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</si>
  <si>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</si>
  <si>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</si>
  <si>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</si>
  <si>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</si>
  <si>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</si>
  <si>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</si>
  <si>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</si>
  <si>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</si>
  <si>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</si>
  <si>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</si>
  <si>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</si>
  <si>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</si>
  <si>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</si>
  <si>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</si>
  <si>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</si>
  <si>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</si>
  <si>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</si>
  <si>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</si>
  <si>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</si>
  <si>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</si>
  <si>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</si>
  <si>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</si>
  <si>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</si>
  <si>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</si>
  <si>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</si>
  <si>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</si>
  <si>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</si>
  <si>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</si>
  <si>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</si>
  <si>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</si>
  <si>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</si>
  <si>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</si>
  <si>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</si>
  <si>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</si>
  <si>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</si>
  <si>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</si>
  <si>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</si>
  <si>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</si>
  <si>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</si>
  <si>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</si>
  <si>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</si>
  <si>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</si>
  <si>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</si>
  <si>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</si>
  <si>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</si>
  <si>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</si>
  <si>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</si>
  <si>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</si>
  <si>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</si>
  <si>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</si>
  <si>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</si>
  <si>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</si>
  <si>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</si>
  <si>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</si>
  <si>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</si>
  <si>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</si>
  <si>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</si>
  <si>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</si>
  <si>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</si>
  <si>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</si>
  <si>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</si>
  <si>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</si>
  <si>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</si>
  <si>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</si>
  <si>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</si>
  <si>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</si>
  <si>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</si>
  <si>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</si>
  <si>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</si>
  <si>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</si>
  <si>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</si>
  <si>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</si>
  <si>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</si>
  <si>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</si>
  <si>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</si>
  <si>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</si>
  <si>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</si>
  <si>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</si>
  <si>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</si>
  <si>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</si>
  <si>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</si>
  <si>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</si>
  <si>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</si>
  <si>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</si>
  <si>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</si>
  <si>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</si>
  <si>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</si>
  <si>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</si>
  <si>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</si>
  <si>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</si>
  <si>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</si>
  <si>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</si>
  <si>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</si>
  <si>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</si>
  <si>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</si>
  <si>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</si>
  <si>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</si>
  <si>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</si>
  <si>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</si>
  <si>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</si>
  <si>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</si>
  <si>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</si>
  <si>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</si>
  <si>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</si>
  <si>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</si>
  <si>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</si>
  <si>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</si>
  <si>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</si>
  <si>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</si>
  <si>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</si>
  <si>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</si>
  <si>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</si>
  <si>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</si>
  <si>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</si>
  <si>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</si>
  <si>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</si>
  <si>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</si>
  <si>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</si>
  <si>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</si>
  <si>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</si>
  <si>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</si>
  <si>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</si>
  <si>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</si>
  <si>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</si>
  <si>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</si>
  <si>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</si>
  <si>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</si>
  <si>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</si>
  <si>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</si>
  <si>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</si>
  <si>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</si>
  <si>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</si>
  <si>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</si>
  <si>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</si>
  <si>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</si>
  <si>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</si>
  <si>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</si>
  <si>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</si>
  <si>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</si>
  <si>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</si>
  <si>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</si>
  <si>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</si>
  <si>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</si>
  <si>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</si>
  <si>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</si>
  <si>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</si>
  <si>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</si>
  <si>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</si>
  <si>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</si>
  <si>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</si>
  <si>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</si>
  <si>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</si>
  <si>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</si>
  <si>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</si>
  <si>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</si>
  <si>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</si>
  <si>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</si>
  <si>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</si>
  <si>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</si>
  <si>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</si>
  <si>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</si>
  <si>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</si>
  <si>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</si>
  <si>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</si>
  <si>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</si>
  <si>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</si>
  <si>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</si>
  <si>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</si>
  <si>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</si>
  <si>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</si>
  <si>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</si>
  <si>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</si>
  <si>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</si>
  <si>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</si>
  <si>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</si>
  <si>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</si>
  <si>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</si>
  <si>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</si>
  <si>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</si>
  <si>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</si>
  <si>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</si>
  <si>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</si>
  <si>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</si>
  <si>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</si>
  <si>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</si>
  <si>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</si>
  <si>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</si>
  <si>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</si>
  <si>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</si>
  <si>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</si>
  <si>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</si>
  <si>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</si>
  <si>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</si>
  <si>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</si>
  <si>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</si>
  <si>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</si>
  <si>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</si>
  <si>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</si>
  <si>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</si>
  <si>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</si>
  <si>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</si>
  <si>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</si>
  <si>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</si>
  <si>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</si>
  <si>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</si>
  <si>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</si>
  <si>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</si>
  <si>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</si>
  <si>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</si>
  <si>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</si>
  <si>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</si>
  <si>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</si>
  <si>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</si>
  <si>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</si>
  <si>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</si>
  <si>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</si>
  <si>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</si>
  <si>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</si>
  <si>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</si>
  <si>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</si>
  <si>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</si>
  <si>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</si>
  <si>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</si>
  <si>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</si>
  <si>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</si>
  <si>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</si>
  <si>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</si>
  <si>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</si>
  <si>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</si>
  <si>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</si>
  <si>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</si>
  <si>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</si>
  <si>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</si>
  <si>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</si>
  <si>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</si>
  <si>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</si>
  <si>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</si>
  <si>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</si>
  <si>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</si>
  <si>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</si>
  <si>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</si>
  <si>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</si>
  <si>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</si>
  <si>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</si>
  <si>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</si>
  <si>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</si>
  <si>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</si>
  <si>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</si>
  <si>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</si>
  <si>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</si>
  <si>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</si>
  <si>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</si>
  <si>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</si>
  <si>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</si>
  <si>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</si>
  <si>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</si>
  <si>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</si>
  <si>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</si>
  <si>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</si>
  <si>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</si>
  <si>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</si>
  <si>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</si>
  <si>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</si>
  <si>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</si>
  <si>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</si>
  <si>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</si>
  <si>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</si>
  <si>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</si>
  <si>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</si>
  <si>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</si>
  <si>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</si>
  <si>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</si>
  <si>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</si>
  <si>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</si>
  <si>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</si>
  <si>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</si>
  <si>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</si>
  <si>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</si>
  <si>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</si>
  <si>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</si>
  <si>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</si>
  <si>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</si>
  <si>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</si>
  <si>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</si>
  <si>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</si>
  <si>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</si>
  <si>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</si>
  <si>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</si>
  <si>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</si>
  <si>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</si>
  <si>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</si>
  <si>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</si>
  <si>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</si>
  <si>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</si>
  <si>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</si>
  <si>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</si>
  <si>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</si>
  <si>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</si>
  <si>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</si>
  <si>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</si>
  <si>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</si>
  <si>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</si>
  <si>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</si>
  <si>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</si>
  <si>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</si>
  <si>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</si>
  <si>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</si>
  <si>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</si>
  <si>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</si>
  <si>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</si>
  <si>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</si>
  <si>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</si>
  <si>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</si>
  <si>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</si>
  <si>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</si>
  <si>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</si>
  <si>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</si>
  <si>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</si>
  <si>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</si>
  <si>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</si>
  <si>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</si>
  <si>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</si>
  <si>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</si>
  <si>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</si>
  <si>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</si>
  <si>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</si>
  <si>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</si>
  <si>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</si>
  <si>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</si>
  <si>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</si>
  <si>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</si>
  <si>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</si>
  <si>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</si>
  <si>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</si>
  <si>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</si>
  <si>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</si>
  <si>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</si>
  <si>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</si>
  <si>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</si>
  <si>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</si>
  <si>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</si>
  <si>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</si>
  <si>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</si>
  <si>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</si>
  <si>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</si>
  <si>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</si>
  <si>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</si>
  <si>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</si>
  <si>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</si>
  <si>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</si>
  <si>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</si>
  <si>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</si>
  <si>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</si>
  <si>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</si>
  <si>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</si>
  <si>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</si>
  <si>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</si>
  <si>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</si>
  <si>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</si>
  <si>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</si>
  <si>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</si>
  <si>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</si>
  <si>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</si>
  <si>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</si>
  <si>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</si>
  <si>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</si>
  <si>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</si>
  <si>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</si>
  <si>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</si>
  <si>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</si>
  <si>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</si>
  <si>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</si>
  <si>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</si>
  <si>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</si>
  <si>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</si>
  <si>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</si>
  <si>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</si>
  <si>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</si>
  <si>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</si>
  <si>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</si>
  <si>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</si>
  <si>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</si>
  <si>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</si>
  <si>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</si>
  <si>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</si>
  <si>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</si>
  <si>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</si>
  <si>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</si>
  <si>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</si>
  <si>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</si>
  <si>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</si>
  <si>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</si>
  <si>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</si>
  <si>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</si>
  <si>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</si>
  <si>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</si>
  <si>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</si>
  <si>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</si>
  <si>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</si>
  <si>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</si>
  <si>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</si>
  <si>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</si>
  <si>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</si>
  <si>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</si>
  <si>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</si>
  <si>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</si>
  <si>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</si>
  <si>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</si>
  <si>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</si>
  <si>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</si>
  <si>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</si>
  <si>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</si>
  <si>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</si>
  <si>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</si>
  <si>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</si>
  <si>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</si>
  <si>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</si>
  <si>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</si>
  <si>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</si>
  <si>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</si>
  <si>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</si>
  <si>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</si>
  <si>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</si>
  <si>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</si>
  <si>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</si>
  <si>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</si>
  <si>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</si>
  <si>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</si>
  <si>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</si>
  <si>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</si>
  <si>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</si>
  <si>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</si>
  <si>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</si>
  <si>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</si>
  <si>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</si>
  <si>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</si>
  <si>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</si>
  <si>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</si>
  <si>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</si>
  <si>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</si>
  <si>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</si>
  <si>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</si>
  <si>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</si>
  <si>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</si>
  <si>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</si>
  <si>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</si>
  <si>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</si>
  <si>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</si>
  <si>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</si>
  <si>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</si>
  <si>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</si>
  <si>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</si>
  <si>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</si>
  <si>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</si>
  <si>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</si>
  <si>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</si>
  <si>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</si>
  <si>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</si>
  <si>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</si>
  <si>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</si>
  <si>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</si>
  <si>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</si>
  <si>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</si>
  <si>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</si>
  <si>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</si>
  <si>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</si>
  <si>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</si>
  <si>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</si>
  <si>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</si>
  <si>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</si>
  <si>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</si>
  <si>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</si>
  <si>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</si>
  <si>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</si>
  <si>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</si>
  <si>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</si>
  <si>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</si>
  <si>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</si>
  <si>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</si>
  <si>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</si>
  <si>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</si>
  <si>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</si>
  <si>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</si>
  <si>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</si>
  <si>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</si>
  <si>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</si>
  <si>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</si>
  <si>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</si>
  <si>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</si>
  <si>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</si>
  <si>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</si>
  <si>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</si>
  <si>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</si>
  <si>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</si>
  <si>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</si>
  <si>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</si>
  <si>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</si>
  <si>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</si>
  <si>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</si>
  <si>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</si>
  <si>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</si>
  <si>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</si>
  <si>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</si>
  <si>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</si>
  <si>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</si>
  <si>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</si>
  <si>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</si>
  <si>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</si>
  <si>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</si>
  <si>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</si>
  <si>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</si>
  <si>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</si>
  <si>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</si>
  <si>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</si>
  <si>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</si>
  <si>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</si>
  <si>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</si>
  <si>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</si>
  <si>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</si>
  <si>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</si>
  <si>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</si>
  <si>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</si>
  <si>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</si>
  <si>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</si>
  <si>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</si>
  <si>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</si>
  <si>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</si>
  <si>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</si>
  <si>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</si>
  <si>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</si>
  <si>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</si>
  <si>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</si>
  <si>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</si>
  <si>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</si>
  <si>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</si>
  <si>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</si>
  <si>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</si>
  <si>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</si>
  <si>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</si>
  <si>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</si>
  <si>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</si>
  <si>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</si>
  <si>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</si>
  <si>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</si>
  <si>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</si>
  <si>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</si>
  <si>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</si>
  <si>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</si>
  <si>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</si>
  <si>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</si>
  <si>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</si>
  <si>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</si>
  <si>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</si>
  <si>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</si>
  <si>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</si>
  <si>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</si>
  <si>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</si>
  <si>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</si>
  <si>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</si>
  <si>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</si>
  <si>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</si>
  <si>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</si>
  <si>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</si>
  <si>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</si>
  <si>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</si>
  <si>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</si>
  <si>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</si>
  <si>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</si>
  <si>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</si>
  <si>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</si>
  <si>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</si>
  <si>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</si>
  <si>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</si>
  <si>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</si>
  <si>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</si>
  <si>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</si>
  <si>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</si>
  <si>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</si>
  <si>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</si>
  <si>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</si>
  <si>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</si>
  <si>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</si>
  <si>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</si>
  <si>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</si>
  <si>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</si>
  <si>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</si>
  <si>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</si>
  <si>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</si>
  <si>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</si>
  <si>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</si>
  <si>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</si>
  <si>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</si>
  <si>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</si>
  <si>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</si>
  <si>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</si>
  <si>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</si>
  <si>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</si>
  <si>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</si>
  <si>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</si>
  <si>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</si>
  <si>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</si>
  <si>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</si>
  <si>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</si>
  <si>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</si>
  <si>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</si>
  <si>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</si>
  <si>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</si>
  <si>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</si>
  <si>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</si>
  <si>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</si>
  <si>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</si>
  <si>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</si>
  <si>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</si>
  <si>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</si>
  <si>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</si>
  <si>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</si>
  <si>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</si>
  <si>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</si>
  <si>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</si>
  <si>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</si>
  <si>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</si>
  <si>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</si>
  <si>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</si>
  <si>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</si>
  <si>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</si>
  <si>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</si>
  <si>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</si>
  <si>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</si>
  <si>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</si>
  <si>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</si>
  <si>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</si>
  <si>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</si>
  <si>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</si>
  <si>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</si>
  <si>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</si>
  <si>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</si>
  <si>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</si>
  <si>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</si>
  <si>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</si>
  <si>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</si>
  <si>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</si>
  <si>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</si>
  <si>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</si>
  <si>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</si>
  <si>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</si>
  <si>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</si>
  <si>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</si>
  <si>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</si>
  <si>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</si>
  <si>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</si>
  <si>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</si>
  <si>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</si>
  <si>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</si>
  <si>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</si>
  <si>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</si>
  <si>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</si>
  <si>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</si>
  <si>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</si>
  <si>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</si>
  <si>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</si>
  <si>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</si>
  <si>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</si>
  <si>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</si>
  <si>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</si>
  <si>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</si>
  <si>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</si>
  <si>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</si>
  <si>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</si>
  <si>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</si>
  <si>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</si>
  <si>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</si>
  <si>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</si>
  <si>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</si>
  <si>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</si>
  <si>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</si>
  <si>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</si>
  <si>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</si>
  <si>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</si>
  <si>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</si>
  <si>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</si>
  <si>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</si>
  <si>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</si>
  <si>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</si>
  <si>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</si>
  <si>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</si>
  <si>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</si>
  <si>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</si>
  <si>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</si>
  <si>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</si>
  <si>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</si>
  <si>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</si>
  <si>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</si>
  <si>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</si>
  <si>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</si>
  <si>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</si>
  <si>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</si>
  <si>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</si>
  <si>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</si>
  <si>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</si>
  <si>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</si>
  <si>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</si>
  <si>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</si>
  <si>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</si>
  <si>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</si>
  <si>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</si>
  <si>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</si>
  <si>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</si>
  <si>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</si>
  <si>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</si>
  <si>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</si>
  <si>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</si>
  <si>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</si>
  <si>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</si>
  <si>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</si>
  <si>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</si>
  <si>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</si>
  <si>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</si>
  <si>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</si>
  <si>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</si>
  <si>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</si>
  <si>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</si>
  <si>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</si>
  <si>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</si>
  <si>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</si>
  <si>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</si>
  <si>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</si>
  <si>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</si>
  <si>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</si>
  <si>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</si>
  <si>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</si>
  <si>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</si>
  <si>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</si>
  <si>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</si>
  <si>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</si>
  <si>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</si>
  <si>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</si>
  <si>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</si>
  <si>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</si>
  <si>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</si>
  <si>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</si>
  <si>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</si>
  <si>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</si>
  <si>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</si>
  <si>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</si>
  <si>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</si>
  <si>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</si>
  <si>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</si>
  <si>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</si>
  <si>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</si>
  <si>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</si>
  <si>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</si>
  <si>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</si>
  <si>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</si>
  <si>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</si>
  <si>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</si>
  <si>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</si>
  <si>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</si>
  <si>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</si>
  <si>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</si>
  <si>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</si>
  <si>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</si>
  <si>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</si>
  <si>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</si>
  <si>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</si>
  <si>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</si>
  <si>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</si>
  <si>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</si>
  <si>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</si>
  <si>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</si>
  <si>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</si>
  <si>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</si>
  <si>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</si>
  <si>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</si>
  <si>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</si>
  <si>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</si>
  <si>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</si>
  <si>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</si>
  <si>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</si>
  <si>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</si>
  <si>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</si>
  <si>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</si>
  <si>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</si>
  <si>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</si>
  <si>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</si>
  <si>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</si>
  <si>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</si>
  <si>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</si>
  <si>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</si>
  <si>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</si>
  <si>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</si>
  <si>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</si>
  <si>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</si>
  <si>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</si>
  <si>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</si>
  <si>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</si>
  <si>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</si>
  <si>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</si>
  <si>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</si>
  <si>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</si>
  <si>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</si>
  <si>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</si>
  <si>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</si>
  <si>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</si>
  <si>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</si>
  <si>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</si>
  <si>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</si>
  <si>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</si>
  <si>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</si>
  <si>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</si>
  <si>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</si>
  <si>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</si>
  <si>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</si>
  <si>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</si>
  <si>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</si>
  <si>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</si>
  <si>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</si>
  <si>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</si>
  <si>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</si>
  <si>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</si>
  <si>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</si>
  <si>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</si>
  <si>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</si>
  <si>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</si>
  <si>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</si>
  <si>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</si>
  <si>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</si>
  <si>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</si>
  <si>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</si>
  <si>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</si>
  <si>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</si>
  <si>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</si>
  <si>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</si>
  <si>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</si>
  <si>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</si>
  <si>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</si>
  <si>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</si>
  <si>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</si>
  <si>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</si>
  <si>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</si>
  <si>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</si>
  <si>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</si>
  <si>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</si>
  <si>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</si>
  <si>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</si>
  <si>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</si>
  <si>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</si>
  <si>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</si>
  <si>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</si>
  <si>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</si>
  <si>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</si>
  <si>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</si>
  <si>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</si>
  <si>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</si>
  <si>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</si>
  <si>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</si>
  <si>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</si>
  <si>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</si>
  <si>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</si>
  <si>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</si>
  <si>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</si>
  <si>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</si>
  <si>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</si>
  <si>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</si>
  <si>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</si>
  <si>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</si>
  <si>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</si>
  <si>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</si>
  <si>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</si>
  <si>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</si>
  <si>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</si>
  <si>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</si>
  <si>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</si>
  <si>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</si>
  <si>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</si>
  <si>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</si>
  <si>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</si>
  <si>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</si>
  <si>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</si>
  <si>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</si>
  <si>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</si>
  <si>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</si>
  <si>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</si>
  <si>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</si>
  <si>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</si>
  <si>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</si>
  <si>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</si>
  <si>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</si>
  <si>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</si>
  <si>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</si>
  <si>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</si>
  <si>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</si>
  <si>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</si>
  <si>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</si>
  <si>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</si>
  <si>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</si>
  <si>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</si>
  <si>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</si>
  <si>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</si>
  <si>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</si>
  <si>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</si>
  <si>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</si>
  <si>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</si>
  <si>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</si>
  <si>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</si>
  <si>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</si>
  <si>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</si>
  <si>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</si>
  <si>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</si>
  <si>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</si>
  <si>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</si>
  <si>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</si>
  <si>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</si>
  <si>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</si>
  <si>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</si>
  <si>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</si>
  <si>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</si>
  <si>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</si>
  <si>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</si>
  <si>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</si>
  <si>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</si>
  <si>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</si>
  <si>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</si>
  <si>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</si>
  <si>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</si>
  <si>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</si>
  <si>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</si>
  <si>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</si>
  <si>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</si>
  <si>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</si>
  <si>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</si>
  <si>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</si>
  <si>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</si>
  <si>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</si>
  <si>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</si>
  <si>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</si>
  <si>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</si>
  <si>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</si>
  <si>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</si>
  <si>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</si>
  <si>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</si>
  <si>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</si>
  <si>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</si>
  <si>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</si>
  <si>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</si>
  <si>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</si>
  <si>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</si>
  <si>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</si>
  <si>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</si>
  <si>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</si>
  <si>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</si>
  <si>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</si>
  <si>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</si>
  <si>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</si>
  <si>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</si>
  <si>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</si>
  <si>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</si>
  <si>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</si>
  <si>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</si>
  <si>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</si>
  <si>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</si>
  <si>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</si>
  <si>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</si>
  <si>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</si>
  <si>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</si>
  <si>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</si>
  <si>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</si>
  <si>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</si>
  <si>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</si>
  <si>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</si>
  <si>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</si>
  <si>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</si>
  <si>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</si>
  <si>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</si>
  <si>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</si>
  <si>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</si>
  <si>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</si>
  <si>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</si>
  <si>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</si>
  <si>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</si>
  <si>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</si>
  <si>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</si>
  <si>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</si>
  <si>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</si>
  <si>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</si>
  <si>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</si>
  <si>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</si>
  <si>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</si>
  <si>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</si>
  <si>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</si>
  <si>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</si>
  <si>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</si>
  <si>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</si>
  <si>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</si>
  <si>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</si>
  <si>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</si>
  <si>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</si>
  <si>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</si>
  <si>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</si>
  <si>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</si>
  <si>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</si>
  <si>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</si>
  <si>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</si>
  <si>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</si>
  <si>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</si>
  <si>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</si>
  <si>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</si>
  <si>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</si>
  <si>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</si>
  <si>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</si>
  <si>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</si>
  <si>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</si>
  <si>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</si>
  <si>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</si>
  <si>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</si>
  <si>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</si>
  <si>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</si>
  <si>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</si>
  <si>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</si>
  <si>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</si>
  <si>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</si>
  <si>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</si>
  <si>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</si>
  <si>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</si>
  <si>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</si>
  <si>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</si>
  <si>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</si>
  <si>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</si>
  <si>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</si>
  <si>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</si>
  <si>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</si>
  <si>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</si>
  <si>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</si>
  <si>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</si>
  <si>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</si>
  <si>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</si>
  <si>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</si>
  <si>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</si>
  <si>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</si>
  <si>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</si>
  <si>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</si>
  <si>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</si>
  <si>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</si>
  <si>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</si>
  <si>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</si>
  <si>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</si>
  <si>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</si>
  <si>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</si>
  <si>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</si>
  <si>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</si>
  <si>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</si>
  <si>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</si>
  <si>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</si>
  <si>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</si>
  <si>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</si>
  <si>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</si>
  <si>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</si>
  <si>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</si>
  <si>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</si>
  <si>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</si>
  <si>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</si>
  <si>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</si>
  <si>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</si>
  <si>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</si>
  <si>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</si>
  <si>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</si>
  <si>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</si>
  <si>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</si>
  <si>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</si>
  <si>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</si>
  <si>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</si>
  <si>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</si>
  <si>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</si>
  <si>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</si>
  <si>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</si>
  <si>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</si>
  <si>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</si>
  <si>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</si>
  <si>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</si>
  <si>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</si>
  <si>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</si>
  <si>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</si>
  <si>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</si>
  <si>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</si>
  <si>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</si>
  <si>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</si>
  <si>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</si>
  <si>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</si>
  <si>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</si>
  <si>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</si>
  <si>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</si>
  <si>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</si>
  <si>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</si>
  <si>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</si>
  <si>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</si>
  <si>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</si>
  <si>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</si>
  <si>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</si>
  <si>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</si>
  <si>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</si>
  <si>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</si>
  <si>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</si>
  <si>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</si>
  <si>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</si>
  <si>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</si>
  <si>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</si>
  <si>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</si>
  <si>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</si>
  <si>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</si>
  <si>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</si>
  <si>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</si>
  <si>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</si>
  <si>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</si>
  <si>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</si>
  <si>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</si>
  <si>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</si>
  <si>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</si>
  <si>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</si>
  <si>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</si>
  <si>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</si>
  <si>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</si>
  <si>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</si>
  <si>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</si>
  <si>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</si>
  <si>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</si>
  <si>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</si>
  <si>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</si>
  <si>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</si>
  <si>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</si>
  <si>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</si>
  <si>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</si>
  <si>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</si>
  <si>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</si>
  <si>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</si>
  <si>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</si>
  <si>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</si>
  <si>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</si>
  <si>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</si>
  <si>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</si>
  <si>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</si>
  <si>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</si>
  <si>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</si>
  <si>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</si>
  <si>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</si>
  <si>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</si>
  <si>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</si>
  <si>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</si>
  <si>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</si>
  <si>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</si>
  <si>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</si>
  <si>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</si>
  <si>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</si>
  <si>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</si>
  <si>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</si>
  <si>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</si>
  <si>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</si>
  <si>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</si>
  <si>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</si>
  <si>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</si>
  <si>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</si>
  <si>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</si>
  <si>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</si>
  <si>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</si>
  <si>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</si>
  <si>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</si>
  <si>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</si>
  <si>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</si>
  <si>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</si>
  <si>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</si>
  <si>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</si>
  <si>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</si>
  <si>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</si>
  <si>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</si>
  <si>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</si>
  <si>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</si>
  <si>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</si>
  <si>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</si>
  <si>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</si>
  <si>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</si>
  <si>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</si>
  <si>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</si>
  <si>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</si>
  <si>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</si>
  <si>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</si>
  <si>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</si>
  <si>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</si>
  <si>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</si>
  <si>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</si>
  <si>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</si>
  <si>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</si>
  <si>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</si>
  <si>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</si>
  <si>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</si>
  <si>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</si>
  <si>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</si>
  <si>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</si>
  <si>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</si>
  <si>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</si>
  <si>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</si>
  <si>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</si>
  <si>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</si>
  <si>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</si>
  <si>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</si>
  <si>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</si>
  <si>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</si>
  <si>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</si>
  <si>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</si>
  <si>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</si>
  <si>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</si>
  <si>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</si>
  <si>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</si>
  <si>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</si>
  <si>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</si>
  <si>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</si>
  <si>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</si>
  <si>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</si>
  <si>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</si>
  <si>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</si>
  <si>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</si>
  <si>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</si>
  <si>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</si>
  <si>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</si>
  <si>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</si>
  <si>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</si>
  <si>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</si>
  <si>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</si>
  <si>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</si>
  <si>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</si>
  <si>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</si>
  <si>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</si>
  <si>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</si>
  <si>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</si>
  <si>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</si>
  <si>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</si>
  <si>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</si>
  <si>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</si>
  <si>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</si>
  <si>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</si>
  <si>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</si>
  <si>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</si>
  <si>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</si>
  <si>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</si>
  <si>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</si>
  <si>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</si>
  <si>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</si>
  <si>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</si>
  <si>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</si>
  <si>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</si>
  <si>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</si>
  <si>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</si>
  <si>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</si>
  <si>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</si>
  <si>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</si>
  <si>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</si>
  <si>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</si>
  <si>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</si>
  <si>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</si>
  <si>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</si>
  <si>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</si>
  <si>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</si>
  <si>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</si>
  <si>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</si>
  <si>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</si>
  <si>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</si>
  <si>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</si>
  <si>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</si>
  <si>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</si>
  <si>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</si>
  <si>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</si>
  <si>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</si>
  <si>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</si>
  <si>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</si>
  <si>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</si>
  <si>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</si>
  <si>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</si>
  <si>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</si>
  <si>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</si>
  <si>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</si>
  <si>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</si>
  <si>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</si>
  <si>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</si>
  <si>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</si>
  <si>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</si>
  <si>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</si>
  <si>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</si>
  <si>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</si>
  <si>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</si>
  <si>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</si>
  <si>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</si>
  <si>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</si>
  <si>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</si>
  <si>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</si>
  <si>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</si>
  <si>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</si>
  <si>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</si>
  <si>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</si>
  <si>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</si>
  <si>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</si>
  <si>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</si>
  <si>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</si>
  <si>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</si>
  <si>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</si>
  <si>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</si>
  <si>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</si>
  <si>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</si>
  <si>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</si>
  <si>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</si>
  <si>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</si>
  <si>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</si>
  <si>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</si>
  <si>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</si>
  <si>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</si>
  <si>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</si>
  <si>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</si>
  <si>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</si>
  <si>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</si>
  <si>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</si>
  <si>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</si>
  <si>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</si>
  <si>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</si>
  <si>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</si>
  <si>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</si>
  <si>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</si>
  <si>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</si>
  <si>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</si>
  <si>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</si>
  <si>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</si>
  <si>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</si>
  <si>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</si>
  <si>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</si>
  <si>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</si>
  <si>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</si>
  <si>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</si>
  <si>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</si>
  <si>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</si>
  <si>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</si>
  <si>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</si>
  <si>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</si>
  <si>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</si>
  <si>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</si>
  <si>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</si>
  <si>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</si>
  <si>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</si>
  <si>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</si>
  <si>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</si>
  <si>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</si>
  <si>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</si>
  <si>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</si>
  <si>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</si>
  <si>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</si>
  <si>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</si>
  <si>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</si>
  <si>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</si>
  <si>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</si>
  <si>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</si>
  <si>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</si>
  <si>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</si>
  <si>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</si>
  <si>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</si>
  <si>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</si>
  <si>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</si>
  <si>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</si>
  <si>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</si>
  <si>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</si>
  <si>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</si>
  <si>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</si>
  <si>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</si>
  <si>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</si>
  <si>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</si>
  <si>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</si>
  <si>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</si>
  <si>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</si>
  <si>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</si>
  <si>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</si>
  <si>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</si>
  <si>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</si>
  <si>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</si>
  <si>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</si>
  <si>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</si>
  <si>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</si>
  <si>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</si>
  <si>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</si>
  <si>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</si>
  <si>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</si>
  <si>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</si>
  <si>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</si>
  <si>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</si>
  <si>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</si>
  <si>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</si>
  <si>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</si>
  <si>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</si>
  <si>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</si>
  <si>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</si>
  <si>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</si>
  <si>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</si>
  <si>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</si>
  <si>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</si>
  <si>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</si>
  <si>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</si>
  <si>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</si>
  <si>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</si>
  <si>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</si>
  <si>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</si>
  <si>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</si>
  <si>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</si>
  <si>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</si>
  <si>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</si>
  <si>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</si>
  <si>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</si>
  <si>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</si>
  <si>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</si>
  <si>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</si>
  <si>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</si>
  <si>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</si>
  <si>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</si>
  <si>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</si>
  <si>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</si>
  <si>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</si>
  <si>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</si>
  <si>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</si>
  <si>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</si>
  <si>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</si>
  <si>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</si>
  <si>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</si>
  <si>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</si>
  <si>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</si>
  <si>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</si>
  <si>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</si>
  <si>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</si>
  <si>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</si>
  <si>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</si>
  <si>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</si>
  <si>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</si>
  <si>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</si>
  <si>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</si>
  <si>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</si>
  <si>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</si>
  <si>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</si>
  <si>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</si>
  <si>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</si>
  <si>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</si>
  <si>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</si>
  <si>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</si>
  <si>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</si>
  <si>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</si>
  <si>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</si>
  <si>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</si>
  <si>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</si>
  <si>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</si>
  <si>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</si>
  <si>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</si>
  <si>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</si>
  <si>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</si>
  <si>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</si>
  <si>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</si>
  <si>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</si>
  <si>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</si>
  <si>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</si>
  <si>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</si>
  <si>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</si>
  <si>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</si>
  <si>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</si>
  <si>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</si>
  <si>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</si>
  <si>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</si>
  <si>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</si>
  <si>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</si>
  <si>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</si>
  <si>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</si>
  <si>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</si>
  <si>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</si>
  <si>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</si>
  <si>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</si>
  <si>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</si>
  <si>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</si>
  <si>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</si>
  <si>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</si>
  <si>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</si>
  <si>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</si>
  <si>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</si>
  <si>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</si>
  <si>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</si>
  <si>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</si>
  <si>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</si>
  <si>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</si>
  <si>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</si>
  <si>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</si>
  <si>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</si>
  <si>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</si>
  <si>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</si>
  <si>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</si>
  <si>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</si>
  <si>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</si>
  <si>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</si>
  <si>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</si>
  <si>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</si>
  <si>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</si>
  <si>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</si>
  <si>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</si>
  <si>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</si>
  <si>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</si>
  <si>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</si>
  <si>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</si>
  <si>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</si>
  <si>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</si>
  <si>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</si>
  <si>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</si>
  <si>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</si>
  <si>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</si>
  <si>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</si>
  <si>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</si>
  <si>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</si>
  <si>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</si>
  <si>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</si>
  <si>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</si>
  <si>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</si>
  <si>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</si>
  <si>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</si>
  <si>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</si>
  <si>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</si>
  <si>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</si>
  <si>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</si>
  <si>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</si>
  <si>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</si>
  <si>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</si>
  <si>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</si>
  <si>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</si>
  <si>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</si>
  <si>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</si>
  <si>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</si>
  <si>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</si>
  <si>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</si>
  <si>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</si>
  <si>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</si>
  <si>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</si>
  <si>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</si>
  <si>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</si>
  <si>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</si>
  <si>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</si>
  <si>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</si>
  <si>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</si>
  <si>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</si>
  <si>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</si>
  <si>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</si>
  <si>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</si>
  <si>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</si>
  <si>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</si>
  <si>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</si>
  <si>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</si>
  <si>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</si>
  <si>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</si>
  <si>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</si>
  <si>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</si>
  <si>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</si>
  <si>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</si>
  <si>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</si>
  <si>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</si>
  <si>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</si>
  <si>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</si>
  <si>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</si>
  <si>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</si>
  <si>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</si>
  <si>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</si>
  <si>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</si>
  <si>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</si>
  <si>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</si>
  <si>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</si>
  <si>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</si>
  <si>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</si>
  <si>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</si>
  <si>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</si>
  <si>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</si>
  <si>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</si>
  <si>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</si>
  <si>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</si>
  <si>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</si>
  <si>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</si>
  <si>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</si>
  <si>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</si>
  <si>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</si>
  <si>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</si>
  <si>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</si>
  <si>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</si>
  <si>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</si>
  <si>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</si>
  <si>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</si>
  <si>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</si>
  <si>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</si>
  <si>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</si>
  <si>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</si>
  <si>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</si>
  <si>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</si>
  <si>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</si>
  <si>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</si>
  <si>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</si>
  <si>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</si>
  <si>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</si>
  <si>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</si>
  <si>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</si>
  <si>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</si>
  <si>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</si>
  <si>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</si>
  <si>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</si>
  <si>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</si>
  <si>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</si>
  <si>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</si>
  <si>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</si>
  <si>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</si>
  <si>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</si>
  <si>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</si>
  <si>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</si>
  <si>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</si>
  <si>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</si>
  <si>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</si>
  <si>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</si>
  <si>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</si>
  <si>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</si>
  <si>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</si>
  <si>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</si>
  <si>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</si>
  <si>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</si>
  <si>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</si>
  <si>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</si>
  <si>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</si>
  <si>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</si>
  <si>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</si>
  <si>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</si>
  <si>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</si>
  <si>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</si>
  <si>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</si>
  <si>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</si>
  <si>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</si>
  <si>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</si>
  <si>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</si>
  <si>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</si>
  <si>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</si>
  <si>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</si>
  <si>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</si>
  <si>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</si>
  <si>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</si>
  <si>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</si>
  <si>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</si>
  <si>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</si>
  <si>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</si>
  <si>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</si>
  <si>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</si>
  <si>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</si>
  <si>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</si>
  <si>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</si>
  <si>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</si>
  <si>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</si>
  <si>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</si>
  <si>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</si>
  <si>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</si>
  <si>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</si>
  <si>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</si>
  <si>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</si>
  <si>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</si>
  <si>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</si>
  <si>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</si>
  <si>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</si>
  <si>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</si>
  <si>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</si>
  <si>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</si>
  <si>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</si>
  <si>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</si>
  <si>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</si>
  <si>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</si>
  <si>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</si>
  <si>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</si>
  <si>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</si>
  <si>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</si>
  <si>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</si>
  <si>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</si>
  <si>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</si>
  <si>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</si>
  <si>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</si>
  <si>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</si>
  <si>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</si>
  <si>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</si>
  <si>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</si>
  <si>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</si>
  <si>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</si>
  <si>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</si>
  <si>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</si>
  <si>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</si>
  <si>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</si>
  <si>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</si>
  <si>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</si>
  <si>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</si>
  <si>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</si>
  <si>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</si>
  <si>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</si>
  <si>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</si>
  <si>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</si>
  <si>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</si>
  <si>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</si>
  <si>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</si>
  <si>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</si>
  <si>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</si>
  <si>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</si>
  <si>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</si>
  <si>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</si>
  <si>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</si>
  <si>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</si>
  <si>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</si>
  <si>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</si>
  <si>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</si>
  <si>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</si>
  <si>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</si>
  <si>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</si>
  <si>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</si>
  <si>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</si>
  <si>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</si>
  <si>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</si>
  <si>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</si>
  <si>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</si>
  <si>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</si>
  <si>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</si>
  <si>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</si>
  <si>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</si>
  <si>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</si>
  <si>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</si>
  <si>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</si>
  <si>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</si>
  <si>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</si>
  <si>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</si>
  <si>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</si>
  <si>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</si>
  <si>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</si>
  <si>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</si>
  <si>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</si>
  <si>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</si>
  <si>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</si>
  <si>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</si>
  <si>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</si>
  <si>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</si>
  <si>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</si>
  <si>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</si>
  <si>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</si>
  <si>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</si>
  <si>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</si>
  <si>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</si>
  <si>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</si>
  <si>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</si>
  <si>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</si>
  <si>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</si>
  <si>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</si>
  <si>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</si>
  <si>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</si>
  <si>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</si>
  <si>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</si>
  <si>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</si>
  <si>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</si>
  <si>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</si>
  <si>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</si>
  <si>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</si>
  <si>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</si>
  <si>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</si>
  <si>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</si>
  <si>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</si>
  <si>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</si>
  <si>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</si>
  <si>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</si>
  <si>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</si>
  <si>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</si>
  <si>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</si>
  <si>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</si>
  <si>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</si>
  <si>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</si>
  <si>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</si>
  <si>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</si>
  <si>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</si>
  <si>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</si>
  <si>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</si>
  <si>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</si>
  <si>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</si>
  <si>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</si>
  <si>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</si>
  <si>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</si>
  <si>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</si>
  <si>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</si>
  <si>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</si>
  <si>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</si>
  <si>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</si>
  <si>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</si>
  <si>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</si>
  <si>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</si>
  <si>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</si>
  <si>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</si>
  <si>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</si>
  <si>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</si>
  <si>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</si>
  <si>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</si>
  <si>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</si>
  <si>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</si>
  <si>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</si>
  <si>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</si>
  <si>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</si>
  <si>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</si>
  <si>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</si>
  <si>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</si>
  <si>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</si>
  <si>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</si>
  <si>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</si>
  <si>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</si>
  <si>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</si>
  <si>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</si>
  <si>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</si>
  <si>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</si>
  <si>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</si>
  <si>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</si>
  <si>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</si>
  <si>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</si>
  <si>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</si>
  <si>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</si>
  <si>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</si>
  <si>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</si>
  <si>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</si>
  <si>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</si>
  <si>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</si>
  <si>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</si>
  <si>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</si>
  <si>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</si>
  <si>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</si>
  <si>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</si>
  <si>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</si>
  <si>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</si>
  <si>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</si>
  <si>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</si>
  <si>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</si>
  <si>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</si>
  <si>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</si>
  <si>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</si>
  <si>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</si>
  <si>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</si>
  <si>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</si>
  <si>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</si>
  <si>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</si>
  <si>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</si>
  <si>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</si>
  <si>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</si>
  <si>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</si>
  <si>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</si>
  <si>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</si>
  <si>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</si>
  <si>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</si>
  <si>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</si>
  <si>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</si>
  <si>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</si>
  <si>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</si>
  <si>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</si>
  <si>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</si>
  <si>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</si>
  <si>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</si>
  <si>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</si>
  <si>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</si>
  <si>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</si>
  <si>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</si>
  <si>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</si>
  <si>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</si>
  <si>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</si>
  <si>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</si>
  <si>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</si>
  <si>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</si>
  <si>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</si>
  <si>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</si>
  <si>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</si>
  <si>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</si>
  <si>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</si>
  <si>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</si>
  <si>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</si>
  <si>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</si>
  <si>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</si>
  <si>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</si>
  <si>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</si>
  <si>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</si>
  <si>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</si>
  <si>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</si>
  <si>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</si>
  <si>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</si>
  <si>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</si>
  <si>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</si>
  <si>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</si>
  <si>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</si>
  <si>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</si>
  <si>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</si>
  <si>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</si>
  <si>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</si>
  <si>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</si>
  <si>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</si>
  <si>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</si>
  <si>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</si>
  <si>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</si>
  <si>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</si>
  <si>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</si>
  <si>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</si>
  <si>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</si>
  <si>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</si>
  <si>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</si>
  <si>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</si>
  <si>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</si>
  <si>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</si>
  <si>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</si>
  <si>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</si>
  <si>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</si>
  <si>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</si>
  <si>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</si>
  <si>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</si>
  <si>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</si>
  <si>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</si>
  <si>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</si>
  <si>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</si>
  <si>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</si>
  <si>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</si>
  <si>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</si>
  <si>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</si>
  <si>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</si>
  <si>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</si>
  <si>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</si>
  <si>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</si>
  <si>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</si>
  <si>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</si>
  <si>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</si>
  <si>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</si>
  <si>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</si>
  <si>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</si>
  <si>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</si>
  <si>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</si>
  <si>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</si>
  <si>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</si>
  <si>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</si>
  <si>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</si>
  <si>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</si>
  <si>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</si>
  <si>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</si>
  <si>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</si>
  <si>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</si>
  <si>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</si>
  <si>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</si>
  <si>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</si>
  <si>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</si>
  <si>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</si>
  <si>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</si>
  <si>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</si>
  <si>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</si>
  <si>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</si>
  <si>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</si>
  <si>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</si>
  <si>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</si>
  <si>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</si>
  <si>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</si>
  <si>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</si>
  <si>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</si>
  <si>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</si>
  <si>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</si>
  <si>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</si>
  <si>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</si>
  <si>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</si>
  <si>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</si>
  <si>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</si>
  <si>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</si>
  <si>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</si>
  <si>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</si>
  <si>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</si>
  <si>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</si>
  <si>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</si>
  <si>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</si>
  <si>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</si>
  <si>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</si>
  <si>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</si>
  <si>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</si>
  <si>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</si>
  <si>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</si>
  <si>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</si>
  <si>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</si>
  <si>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</si>
  <si>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</si>
  <si>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</si>
  <si>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</si>
  <si>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</si>
  <si>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</si>
  <si>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</si>
  <si>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</si>
  <si>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</si>
  <si>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</si>
  <si>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</si>
  <si>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</si>
  <si>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</si>
  <si>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</si>
  <si>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</si>
  <si>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</si>
  <si>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</si>
  <si>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</si>
  <si>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</si>
  <si>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</si>
  <si>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</si>
  <si>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</si>
  <si>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</si>
  <si>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</si>
  <si>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</si>
  <si>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</si>
  <si>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</si>
  <si>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</si>
  <si>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</si>
  <si>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</si>
  <si>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</si>
  <si>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</si>
  <si>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</si>
  <si>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</si>
  <si>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</si>
  <si>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</si>
  <si>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</si>
  <si>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</si>
  <si>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</si>
  <si>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</si>
  <si>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</si>
  <si>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</si>
  <si>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</si>
  <si>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</si>
  <si>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</si>
  <si>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</si>
  <si>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</si>
  <si>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</si>
  <si>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</si>
  <si>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</si>
  <si>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</si>
  <si>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</si>
  <si>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</si>
  <si>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</si>
  <si>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</si>
  <si>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</si>
  <si>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</si>
  <si>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</si>
  <si>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</si>
  <si>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</si>
  <si>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</si>
  <si>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</si>
  <si>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</si>
  <si>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</si>
  <si>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</si>
  <si>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</si>
  <si>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</si>
  <si>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</si>
  <si>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</si>
  <si>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</si>
  <si>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</si>
  <si>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</si>
  <si>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</si>
  <si>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</si>
  <si>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</si>
  <si>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</si>
  <si>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</si>
  <si>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</si>
  <si>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</si>
  <si>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</si>
  <si>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</si>
  <si>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</si>
  <si>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</si>
  <si>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</si>
  <si>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</si>
  <si>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</si>
  <si>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</si>
  <si>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</si>
  <si>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</si>
  <si>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</si>
  <si>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</si>
  <si>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</si>
  <si>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</si>
  <si>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</si>
  <si>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</si>
  <si>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</si>
  <si>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</si>
  <si>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</si>
  <si>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</si>
  <si>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</si>
  <si>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</si>
  <si>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</si>
  <si>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</si>
  <si>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</si>
  <si>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</si>
  <si>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</si>
  <si>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</si>
  <si>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</si>
  <si>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</si>
  <si>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</si>
  <si>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</si>
  <si>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</si>
  <si>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</si>
  <si>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</si>
  <si>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</si>
  <si>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</si>
  <si>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</si>
  <si>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</si>
  <si>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</si>
  <si>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</si>
  <si>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</si>
  <si>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</si>
  <si>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</si>
  <si>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</si>
  <si>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</si>
  <si>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</si>
  <si>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</si>
  <si>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</si>
  <si>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</si>
  <si>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</si>
  <si>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</si>
  <si>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</si>
  <si>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</si>
  <si>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</si>
  <si>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</si>
  <si>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</si>
  <si>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</si>
  <si>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</si>
  <si>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</si>
  <si>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</si>
  <si>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</si>
  <si>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</si>
  <si>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</si>
  <si>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</si>
  <si>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</si>
  <si>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</si>
  <si>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</si>
  <si>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</si>
  <si>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</si>
  <si>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</si>
  <si>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</si>
  <si>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</si>
  <si>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</si>
  <si>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</si>
  <si>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</si>
  <si>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</si>
  <si>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</si>
  <si>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</si>
  <si>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</si>
  <si>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</si>
  <si>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</si>
  <si>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</si>
  <si>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</si>
  <si>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</si>
  <si>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</si>
  <si>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</si>
  <si>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</si>
  <si>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</si>
  <si>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</si>
  <si>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</si>
  <si>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</si>
  <si>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</si>
  <si>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</si>
  <si>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</si>
  <si>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</si>
  <si>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</si>
  <si>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</si>
  <si>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</si>
  <si>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</si>
  <si>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</si>
  <si>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</si>
  <si>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</si>
  <si>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</si>
  <si>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</si>
  <si>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</si>
  <si>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</si>
  <si>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</si>
  <si>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</si>
  <si>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</si>
  <si>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</si>
  <si>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</si>
  <si>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</si>
  <si>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</si>
  <si>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</si>
  <si>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</si>
  <si>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</si>
  <si>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</si>
  <si>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</si>
  <si>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</si>
  <si>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</si>
  <si>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</si>
  <si>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</si>
  <si>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</si>
  <si>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</si>
  <si>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</si>
  <si>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</si>
  <si>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</si>
  <si>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</si>
  <si>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</si>
  <si>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</si>
  <si>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</si>
  <si>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</si>
  <si>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</si>
  <si>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</si>
  <si>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</si>
  <si>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</si>
  <si>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</si>
  <si>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</si>
  <si>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</si>
  <si>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</si>
  <si>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</si>
  <si>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</si>
  <si>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</si>
  <si>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</si>
  <si>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</si>
  <si>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</si>
  <si>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</si>
  <si>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</si>
  <si>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</si>
  <si>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</si>
  <si>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</si>
  <si>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</si>
  <si>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</si>
  <si>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</si>
  <si>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</si>
  <si>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</si>
  <si>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</si>
  <si>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</si>
  <si>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</si>
  <si>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</si>
  <si>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</si>
  <si>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</si>
  <si>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</si>
  <si>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</si>
  <si>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</si>
  <si>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</si>
  <si>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</si>
  <si>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</si>
  <si>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</si>
  <si>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</si>
  <si>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</si>
  <si>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</si>
  <si>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</si>
  <si>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</si>
  <si>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</si>
  <si>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</si>
  <si>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</si>
  <si>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</si>
  <si>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</si>
  <si>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</si>
  <si>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</si>
  <si>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</si>
  <si>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</si>
  <si>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</si>
  <si>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</si>
  <si>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</si>
  <si>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</si>
  <si>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</si>
  <si>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</si>
  <si>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</si>
  <si>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</si>
  <si>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</si>
  <si>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</si>
  <si>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</si>
  <si>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</si>
  <si>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</si>
  <si>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</si>
  <si>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</si>
  <si>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</si>
  <si>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</si>
  <si>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</si>
  <si>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</si>
  <si>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</si>
  <si>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</si>
  <si>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</si>
  <si>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</si>
  <si>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</si>
  <si>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</si>
  <si>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</si>
  <si>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</si>
  <si>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</si>
  <si>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</si>
  <si>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</si>
  <si>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</si>
  <si>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</si>
  <si>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</si>
  <si>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</si>
  <si>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</si>
  <si>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</si>
  <si>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</si>
  <si>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</si>
  <si>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</si>
  <si>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</si>
  <si>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</si>
  <si>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</si>
  <si>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</si>
  <si>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</si>
  <si>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</si>
  <si>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</si>
  <si>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</si>
  <si>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</si>
  <si>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</si>
  <si>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</si>
  <si>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</si>
  <si>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</si>
  <si>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</si>
  <si>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</si>
  <si>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</si>
  <si>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</si>
  <si>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</si>
  <si>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</si>
  <si>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</si>
  <si>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</si>
  <si>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</si>
  <si>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</si>
  <si>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</si>
  <si>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</si>
  <si>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</si>
  <si>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</si>
  <si>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</si>
  <si>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</si>
  <si>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</si>
  <si>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</si>
  <si>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</si>
  <si>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</si>
  <si>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</si>
  <si>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</si>
  <si>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</si>
  <si>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</si>
  <si>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</si>
  <si>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</si>
  <si>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</si>
  <si>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</si>
  <si>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</si>
  <si>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</si>
  <si>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</si>
  <si>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</si>
  <si>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</si>
  <si>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</si>
  <si>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</si>
  <si>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</si>
  <si>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</si>
  <si>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</si>
  <si>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</si>
  <si>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</si>
  <si>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</si>
  <si>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</si>
  <si>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</si>
  <si>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</si>
  <si>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</si>
  <si>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</si>
  <si>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</si>
  <si>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</si>
  <si>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</si>
  <si>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</si>
  <si>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</si>
  <si>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</si>
  <si>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</si>
  <si>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</si>
  <si>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</si>
  <si>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</si>
  <si>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</si>
  <si>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</si>
  <si>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</si>
  <si>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</si>
  <si>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</si>
  <si>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</si>
  <si>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</si>
  <si>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</si>
  <si>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</si>
  <si>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</si>
  <si>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</si>
  <si>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</si>
  <si>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</si>
  <si>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</si>
  <si>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</si>
  <si>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</si>
  <si>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</si>
  <si>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</si>
  <si>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</si>
  <si>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</si>
  <si>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</si>
  <si>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</si>
  <si>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</si>
  <si>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</si>
  <si>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</si>
  <si>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</si>
  <si>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</si>
  <si>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</si>
  <si>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</si>
  <si>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</si>
  <si>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</si>
  <si>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</si>
  <si>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</si>
  <si>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</si>
  <si>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</si>
  <si>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</si>
  <si>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</si>
  <si>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</si>
  <si>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</si>
  <si>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</si>
  <si>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</si>
  <si>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</si>
  <si>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</si>
  <si>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</si>
  <si>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</si>
  <si>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</si>
  <si>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</si>
  <si>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</si>
  <si>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</si>
  <si>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</si>
  <si>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</si>
  <si>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</si>
  <si>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</si>
  <si>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</si>
  <si>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</si>
  <si>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</si>
  <si>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</si>
  <si>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</si>
  <si>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</si>
  <si>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</si>
  <si>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</si>
  <si>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</si>
  <si>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</si>
  <si>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</si>
  <si>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</si>
  <si>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</si>
  <si>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</si>
  <si>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</si>
  <si>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</si>
  <si>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</si>
  <si>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</si>
  <si>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</si>
  <si>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</si>
  <si>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</si>
  <si>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</si>
  <si>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</si>
  <si>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</si>
  <si>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</si>
  <si>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</si>
  <si>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</si>
  <si>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</si>
  <si>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</si>
  <si>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</si>
  <si>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</si>
  <si>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</si>
  <si>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</si>
  <si>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</si>
  <si>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</si>
  <si>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</si>
  <si>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</si>
  <si>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</si>
  <si>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</si>
  <si>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</si>
  <si>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</si>
  <si>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</si>
  <si>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</si>
  <si>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</si>
  <si>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</si>
  <si>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</si>
  <si>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</si>
  <si>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</si>
  <si>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</si>
  <si>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</si>
  <si>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</si>
  <si>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</si>
  <si>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</si>
  <si>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</si>
  <si>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</si>
  <si>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</si>
  <si>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</si>
  <si>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</si>
  <si>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</si>
  <si>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</si>
  <si>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</si>
  <si>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</si>
  <si>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</si>
  <si>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</si>
  <si>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</si>
  <si>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</si>
  <si>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</si>
  <si>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</si>
  <si>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</si>
  <si>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</si>
  <si>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</si>
  <si>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</si>
  <si>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</si>
  <si>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</si>
  <si>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</si>
  <si>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</si>
  <si>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</si>
  <si>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</si>
  <si>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</si>
  <si>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</si>
  <si>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</si>
  <si>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</si>
  <si>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</si>
  <si>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</si>
  <si>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</si>
  <si>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</si>
  <si>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</si>
  <si>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</si>
  <si>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</si>
  <si>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</si>
  <si>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</si>
  <si>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</si>
  <si>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</si>
  <si>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</si>
  <si>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</si>
  <si>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</si>
  <si>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</si>
  <si>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</si>
  <si>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</si>
  <si>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</si>
  <si>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</si>
  <si>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</si>
  <si>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</si>
  <si>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</si>
  <si>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</si>
  <si>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</si>
  <si>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</si>
  <si>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</si>
  <si>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</si>
  <si>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</si>
  <si>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</si>
  <si>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</si>
  <si>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</si>
  <si>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</si>
  <si>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</si>
  <si>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</si>
  <si>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</si>
  <si>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</si>
  <si>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</si>
  <si>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</si>
  <si>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</si>
  <si>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</si>
  <si>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</si>
  <si>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</si>
  <si>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</si>
  <si>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</si>
  <si>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</si>
  <si>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</si>
  <si>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</si>
  <si>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</si>
  <si>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</si>
  <si>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</si>
  <si>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</si>
  <si>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</si>
  <si>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</si>
  <si>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</si>
  <si>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</si>
  <si>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</si>
  <si>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</si>
  <si>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</si>
  <si>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</si>
  <si>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</si>
  <si>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</si>
  <si>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</si>
  <si>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</si>
  <si>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</si>
  <si>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</si>
  <si>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</si>
  <si>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</si>
  <si>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</si>
  <si>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</si>
  <si>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</si>
  <si>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</si>
  <si>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</si>
  <si>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</si>
  <si>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</si>
  <si>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</si>
  <si>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</si>
  <si>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</si>
  <si>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</si>
  <si>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</si>
  <si>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</si>
  <si>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</si>
  <si>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</si>
  <si>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</si>
  <si>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</si>
  <si>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</si>
  <si>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</si>
  <si>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</si>
  <si>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</si>
  <si>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</si>
  <si>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</si>
  <si>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</si>
  <si>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</si>
  <si>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</si>
  <si>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</si>
  <si>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</si>
  <si>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</si>
  <si>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</si>
  <si>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</si>
  <si>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</si>
  <si>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</si>
  <si>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</si>
  <si>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</si>
  <si>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</si>
  <si>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</si>
  <si>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</si>
  <si>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</si>
  <si>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</si>
  <si>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</si>
  <si>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</si>
  <si>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</si>
  <si>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</si>
  <si>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</si>
  <si>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</si>
  <si>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</si>
  <si>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</si>
  <si>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</si>
  <si>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</si>
  <si>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</si>
  <si>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</si>
  <si>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</si>
  <si>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</si>
  <si>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</si>
  <si>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</si>
  <si>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</si>
  <si>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</si>
  <si>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</si>
  <si>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</si>
  <si>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</si>
  <si>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</si>
  <si>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</si>
  <si>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</si>
  <si>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</si>
  <si>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</si>
  <si>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</si>
  <si>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</si>
  <si>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</si>
  <si>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</si>
  <si>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</si>
  <si>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</si>
  <si>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</si>
  <si>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</si>
  <si>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</si>
  <si>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</si>
  <si>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</si>
  <si>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</si>
  <si>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</si>
  <si>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</si>
  <si>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</si>
  <si>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</si>
  <si>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</si>
  <si>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</si>
  <si>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</si>
  <si>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</si>
  <si>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</si>
  <si>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</si>
  <si>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</si>
  <si>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</si>
  <si>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</si>
  <si>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</si>
  <si>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</si>
  <si>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</si>
  <si>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</si>
  <si>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</si>
  <si>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</si>
  <si>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</si>
  <si>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</si>
  <si>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</si>
  <si>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</si>
  <si>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</si>
  <si>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</si>
  <si>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</si>
  <si>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</si>
  <si>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</si>
  <si>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</si>
  <si>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</si>
  <si>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</si>
  <si>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</si>
  <si>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</si>
  <si>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</si>
  <si>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</si>
  <si>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</si>
  <si>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</si>
  <si>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</si>
  <si>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</si>
  <si>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</si>
  <si>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</si>
  <si>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</si>
  <si>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</si>
  <si>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</si>
  <si>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</si>
  <si>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</si>
  <si>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</si>
  <si>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</si>
  <si>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</si>
  <si>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</si>
  <si>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</si>
  <si>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</si>
  <si>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</si>
  <si>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</si>
  <si>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</si>
  <si>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</si>
  <si>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</si>
  <si>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</si>
  <si>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</si>
  <si>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</si>
  <si>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</si>
  <si>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</si>
  <si>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</si>
  <si>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</si>
  <si>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</si>
  <si>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</si>
  <si>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</si>
  <si>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</si>
  <si>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</si>
  <si>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</si>
  <si>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</si>
  <si>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</si>
  <si>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</si>
  <si>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</si>
  <si>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</si>
  <si>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</si>
  <si>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</si>
  <si>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</si>
  <si>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</si>
  <si>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</si>
  <si>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</si>
  <si>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</si>
  <si>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</si>
  <si>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</si>
  <si>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</si>
  <si>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</si>
  <si>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</si>
  <si>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</si>
  <si>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</si>
  <si>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</si>
  <si>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</si>
  <si>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</si>
  <si>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</si>
  <si>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</si>
  <si>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</si>
  <si>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</si>
  <si>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</si>
  <si>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</si>
  <si>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</si>
  <si>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</si>
  <si>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</si>
  <si>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</si>
  <si>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</si>
  <si>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</si>
  <si>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</si>
  <si>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</si>
  <si>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</si>
  <si>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</si>
  <si>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</si>
  <si>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</si>
  <si>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</si>
  <si>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</si>
  <si>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</si>
  <si>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</si>
  <si>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</si>
  <si>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</si>
  <si>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</si>
  <si>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</si>
  <si>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</si>
  <si>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</si>
  <si>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</si>
  <si>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</si>
  <si>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</si>
  <si>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</si>
  <si>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</si>
  <si>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</si>
  <si>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</si>
  <si>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</si>
  <si>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</si>
  <si>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</si>
  <si>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</si>
  <si>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</si>
  <si>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</si>
  <si>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</si>
  <si>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</si>
  <si>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</si>
  <si>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</si>
  <si>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</si>
  <si>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</si>
  <si>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</si>
  <si>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</si>
  <si>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</si>
  <si>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</si>
  <si>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</si>
  <si>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</si>
  <si>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</si>
  <si>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</si>
  <si>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</si>
  <si>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</si>
  <si>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</si>
  <si>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</si>
  <si>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</si>
  <si>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</si>
  <si>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</si>
  <si>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</si>
  <si>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</si>
  <si>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</si>
  <si>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</si>
  <si>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</si>
  <si>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</si>
  <si>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</si>
  <si>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</si>
  <si>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</si>
  <si>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</si>
  <si>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</si>
  <si>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</si>
  <si>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</si>
  <si>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</si>
  <si>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</si>
  <si>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</si>
  <si>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</si>
  <si>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</si>
  <si>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</si>
  <si>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</si>
  <si>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</si>
  <si>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</si>
  <si>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</si>
  <si>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</si>
  <si>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</si>
  <si>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</si>
  <si>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</si>
  <si>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</si>
  <si>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</si>
  <si>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</si>
  <si>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</si>
  <si>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</si>
  <si>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</si>
  <si>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</si>
  <si>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</si>
  <si>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</si>
  <si>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</si>
  <si>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</si>
  <si>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</si>
  <si>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</si>
  <si>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</si>
  <si>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</si>
  <si>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</si>
  <si>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</si>
  <si>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</si>
  <si>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</si>
  <si>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</si>
  <si>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</si>
  <si>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</si>
  <si>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</si>
  <si>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</si>
  <si>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</si>
  <si>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</si>
  <si>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</si>
  <si>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</si>
  <si>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</si>
  <si>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</si>
  <si>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</si>
  <si>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</si>
  <si>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</si>
  <si>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</si>
  <si>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</si>
  <si>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</si>
  <si>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</si>
  <si>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</si>
  <si>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</si>
  <si>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</si>
  <si>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</si>
  <si>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</si>
  <si>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</si>
  <si>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</si>
  <si>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</si>
  <si>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</si>
  <si>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</si>
  <si>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</si>
  <si>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</si>
  <si>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</si>
  <si>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</si>
  <si>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</si>
  <si>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</si>
  <si>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</si>
  <si>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</si>
  <si>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</si>
  <si>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</si>
  <si>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</si>
  <si>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</si>
  <si>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</si>
  <si>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</si>
  <si>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</si>
  <si>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</si>
  <si>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</si>
  <si>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</si>
  <si>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</si>
  <si>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</si>
  <si>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</si>
  <si>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</si>
  <si>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</si>
  <si>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</si>
  <si>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</si>
  <si>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</si>
  <si>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</si>
  <si>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</si>
  <si>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</si>
  <si>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</si>
  <si>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</si>
  <si>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</si>
  <si>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</si>
  <si>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</si>
  <si>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</si>
  <si>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</si>
  <si>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</si>
  <si>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</si>
  <si>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</si>
  <si>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</si>
  <si>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</si>
  <si>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</si>
  <si>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</si>
  <si>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</si>
  <si>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</si>
  <si>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</si>
  <si>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</si>
  <si>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</si>
  <si>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</si>
  <si>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</si>
  <si>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</si>
  <si>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</si>
  <si>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</si>
  <si>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</si>
  <si>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</si>
  <si>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</si>
  <si>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</si>
  <si>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</si>
  <si>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</si>
  <si>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</si>
  <si>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</si>
  <si>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</si>
  <si>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</si>
  <si>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</si>
  <si>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</si>
  <si>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</si>
  <si>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</si>
  <si>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</si>
  <si>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</si>
  <si>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</si>
  <si>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</si>
  <si>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</si>
  <si>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</si>
  <si>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</si>
  <si>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</si>
  <si>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</si>
  <si>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</si>
  <si>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</si>
  <si>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</si>
  <si>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</si>
  <si>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</si>
  <si>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</si>
  <si>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</si>
  <si>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</si>
  <si>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</si>
  <si>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</si>
  <si>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</si>
  <si>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</si>
  <si>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</si>
  <si>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</si>
  <si>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</si>
  <si>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</si>
  <si>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</si>
  <si>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</si>
  <si>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</si>
  <si>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</si>
  <si>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</si>
  <si>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</si>
  <si>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</si>
  <si>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</si>
  <si>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</si>
  <si>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</si>
  <si>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</si>
  <si>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</si>
  <si>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</si>
  <si>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</si>
  <si>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</si>
  <si>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</si>
  <si>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</si>
  <si>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</si>
  <si>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</si>
  <si>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</si>
  <si>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</si>
  <si>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</si>
  <si>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</si>
  <si>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</si>
  <si>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</si>
  <si>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</si>
  <si>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</si>
  <si>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</si>
  <si>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</si>
  <si>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</si>
  <si>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</si>
  <si>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</si>
  <si>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</si>
  <si>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</si>
  <si>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</si>
  <si>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</si>
  <si>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</si>
  <si>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</si>
  <si>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</si>
  <si>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</si>
  <si>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</si>
  <si>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</si>
  <si>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</si>
  <si>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</si>
  <si>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</si>
  <si>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</si>
  <si>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</si>
  <si>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</si>
  <si>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</si>
  <si>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</si>
  <si>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</si>
  <si>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</si>
  <si>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</si>
  <si>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</si>
  <si>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</si>
  <si>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</si>
  <si>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</si>
  <si>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</si>
  <si>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</si>
  <si>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</si>
  <si>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</si>
  <si>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</si>
  <si>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</si>
  <si>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</si>
  <si>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</si>
  <si>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</si>
  <si>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</si>
  <si>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</si>
  <si>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</si>
  <si>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</si>
  <si>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</si>
  <si>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</si>
  <si>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</si>
  <si>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</si>
  <si>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</si>
  <si>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</si>
  <si>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</si>
  <si>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</si>
  <si>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</si>
  <si>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</si>
  <si>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</si>
  <si>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</si>
  <si>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</si>
  <si>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</si>
  <si>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</si>
  <si>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</si>
  <si>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</si>
  <si>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</si>
  <si>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</si>
  <si>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</si>
  <si>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</si>
  <si>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</si>
  <si>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</si>
  <si>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</si>
  <si>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</si>
  <si>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</si>
  <si>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</si>
  <si>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</si>
  <si>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</si>
  <si>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</si>
  <si>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</si>
  <si>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</si>
  <si>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</si>
  <si>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</si>
  <si>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</si>
  <si>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</si>
  <si>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</si>
  <si>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</si>
  <si>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</si>
  <si>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</si>
  <si>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</si>
  <si>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</si>
  <si>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</si>
  <si>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</si>
  <si>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</si>
  <si>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</si>
  <si>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</si>
  <si>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</si>
  <si>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</si>
  <si>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</si>
  <si>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</si>
  <si>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</si>
  <si>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</si>
  <si>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</si>
  <si>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</si>
  <si>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</si>
  <si>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</si>
  <si>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</si>
  <si>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</si>
  <si>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</si>
  <si>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</si>
  <si>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</si>
  <si>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</si>
  <si>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</si>
  <si>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</si>
  <si>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</si>
  <si>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</si>
  <si>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</si>
  <si>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</si>
  <si>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</si>
  <si>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</si>
  <si>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</si>
  <si>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</si>
  <si>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</si>
  <si>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</si>
  <si>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</si>
  <si>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</si>
  <si>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</si>
  <si>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</si>
  <si>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</si>
  <si>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</si>
  <si>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</si>
  <si>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</si>
  <si>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</si>
  <si>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</si>
  <si>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</si>
  <si>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</si>
  <si>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</si>
  <si>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</si>
  <si>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</si>
  <si>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</si>
  <si>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</si>
  <si>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</si>
  <si>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</si>
  <si>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</si>
  <si>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</si>
  <si>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</si>
  <si>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</si>
  <si>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</si>
  <si>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</si>
  <si>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</si>
  <si>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</si>
  <si>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</si>
  <si>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</si>
  <si>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</si>
  <si>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</si>
  <si>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</si>
  <si>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</si>
  <si>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</si>
  <si>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</si>
  <si>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</si>
  <si>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</si>
  <si>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</si>
  <si>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</si>
  <si>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</si>
  <si>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</si>
  <si>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</si>
  <si>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</si>
  <si>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</si>
  <si>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</si>
  <si>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</si>
  <si>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</si>
  <si>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</si>
  <si>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</si>
  <si>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</si>
  <si>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</si>
  <si>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</si>
  <si>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</si>
  <si>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</si>
  <si>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</si>
  <si>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</si>
  <si>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</si>
  <si>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</si>
  <si>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</si>
  <si>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</si>
  <si>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</si>
  <si>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</si>
  <si>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</si>
  <si>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</si>
  <si>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</si>
  <si>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</si>
  <si>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</si>
  <si>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</si>
  <si>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</si>
  <si>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</si>
  <si>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</si>
  <si>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</si>
  <si>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</si>
  <si>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</si>
  <si>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</si>
  <si>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</si>
  <si>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</si>
  <si>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</si>
  <si>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</si>
  <si>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</si>
  <si>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</si>
  <si>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</si>
  <si>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</si>
  <si>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</si>
  <si>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</si>
  <si>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</si>
  <si>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</si>
  <si>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</si>
  <si>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</si>
  <si>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</si>
  <si>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</si>
  <si>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</si>
  <si>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</si>
  <si>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</si>
  <si>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</si>
  <si>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</si>
  <si>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</si>
  <si>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</si>
  <si>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</si>
  <si>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</si>
  <si>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</si>
  <si>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</si>
  <si>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</si>
  <si>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</si>
  <si>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</si>
  <si>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</si>
  <si>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</si>
  <si>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</si>
  <si>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</si>
  <si>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</si>
  <si>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</si>
  <si>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</si>
  <si>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</si>
  <si>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</si>
  <si>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</si>
  <si>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</si>
  <si>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</si>
  <si>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</si>
  <si>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</si>
  <si>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</si>
  <si>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</si>
  <si>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</si>
  <si>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</si>
  <si>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</si>
  <si>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</si>
  <si>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</si>
  <si>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</si>
  <si>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</si>
  <si>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</si>
  <si>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</si>
  <si>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</si>
  <si>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</si>
  <si>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</si>
  <si>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</si>
  <si>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</si>
  <si>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</si>
  <si>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</si>
  <si>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</si>
  <si>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</si>
  <si>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</si>
  <si>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</si>
  <si>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</si>
  <si>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</si>
  <si>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</si>
  <si>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</si>
  <si>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</si>
  <si>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</si>
  <si>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</si>
  <si>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</si>
  <si>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</si>
  <si>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</si>
  <si>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</si>
  <si>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</si>
  <si>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</si>
  <si>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</si>
  <si>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</si>
  <si>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</si>
  <si>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</si>
  <si>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</si>
  <si>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</si>
  <si>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</si>
  <si>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</si>
  <si>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</si>
  <si>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</si>
  <si>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</si>
  <si>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</si>
  <si>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</si>
  <si>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</si>
  <si>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</si>
  <si>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</si>
  <si>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</si>
  <si>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</si>
  <si>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</si>
  <si>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</si>
  <si>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</si>
  <si>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</si>
  <si>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</si>
  <si>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</si>
  <si>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</si>
  <si>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</si>
  <si>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</si>
  <si>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</si>
  <si>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</si>
  <si>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</si>
  <si>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</si>
  <si>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</si>
  <si>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</si>
  <si>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</si>
  <si>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</si>
  <si>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</si>
  <si>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</si>
  <si>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</si>
  <si>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</si>
  <si>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</si>
  <si>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</si>
  <si>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</si>
  <si>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</si>
  <si>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</si>
  <si>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</si>
  <si>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</si>
  <si>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</si>
  <si>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</si>
  <si>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</si>
  <si>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</si>
  <si>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</si>
  <si>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</si>
  <si>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</si>
  <si>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</si>
  <si>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</si>
  <si>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</si>
  <si>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</si>
  <si>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</si>
  <si>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</si>
  <si>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</si>
  <si>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</si>
  <si>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</si>
  <si>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</si>
  <si>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</si>
  <si>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</si>
  <si>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</si>
  <si>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</si>
  <si>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</si>
  <si>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</si>
  <si>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</si>
  <si>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</si>
  <si>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</si>
  <si>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</si>
  <si>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</si>
  <si>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</si>
  <si>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</si>
  <si>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</si>
  <si>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</si>
  <si>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</si>
  <si>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</si>
  <si>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</si>
  <si>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</si>
  <si>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</si>
  <si>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</si>
  <si>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</si>
  <si>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</si>
  <si>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</si>
  <si>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</si>
  <si>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</si>
  <si>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</si>
  <si>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</si>
  <si>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</si>
  <si>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</si>
  <si>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</si>
  <si>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</si>
  <si>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</si>
  <si>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</si>
  <si>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</si>
  <si>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</si>
  <si>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</si>
  <si>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</si>
  <si>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</si>
  <si>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</si>
  <si>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</si>
  <si>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</si>
  <si>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</si>
  <si>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</si>
  <si>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</si>
  <si>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</si>
  <si>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</si>
  <si>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</si>
  <si>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</si>
  <si>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</si>
  <si>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</si>
  <si>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</si>
  <si>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</si>
  <si>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</si>
  <si>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</si>
  <si>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</si>
  <si>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</si>
  <si>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</si>
  <si>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</si>
  <si>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</si>
  <si>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</si>
  <si>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</si>
  <si>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</si>
  <si>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</si>
  <si>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</si>
  <si>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</si>
  <si>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</si>
  <si>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</si>
  <si>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</si>
  <si>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</si>
  <si>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</si>
  <si>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</si>
  <si>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</si>
  <si>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</si>
  <si>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</si>
  <si>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</si>
  <si>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</si>
  <si>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</si>
  <si>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</si>
  <si>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</si>
  <si>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</si>
  <si>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</si>
  <si>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</si>
  <si>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</si>
  <si>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</si>
  <si>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</si>
  <si>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</si>
  <si>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</si>
  <si>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</si>
  <si>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</si>
  <si>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</si>
  <si>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</si>
  <si>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</si>
  <si>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</si>
  <si>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</si>
  <si>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</si>
  <si>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</si>
  <si>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</si>
  <si>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</si>
  <si>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</si>
  <si>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</si>
  <si>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</si>
  <si>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</si>
  <si>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</si>
  <si>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</si>
  <si>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</si>
  <si>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</si>
  <si>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</si>
  <si>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</si>
  <si>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</si>
  <si>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</si>
  <si>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</si>
  <si>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</si>
  <si>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</si>
  <si>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</si>
  <si>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</si>
  <si>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</si>
  <si>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</si>
  <si>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</si>
  <si>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</si>
  <si>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</si>
  <si>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</si>
  <si>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</si>
  <si>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</si>
  <si>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</si>
  <si>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</si>
  <si>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</si>
  <si>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</si>
  <si>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</si>
  <si>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</si>
  <si>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</si>
  <si>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</si>
  <si>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</si>
  <si>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</si>
  <si>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</si>
  <si>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</si>
  <si>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</si>
  <si>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</si>
  <si>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</si>
  <si>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</si>
  <si>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</si>
  <si>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</si>
  <si>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</si>
  <si>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</si>
  <si>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</si>
  <si>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</si>
  <si>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</si>
  <si>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</si>
  <si>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</si>
  <si>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</si>
  <si>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</si>
  <si>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</si>
  <si>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</si>
  <si>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</si>
  <si>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</si>
  <si>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</si>
  <si>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</si>
  <si>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</si>
  <si>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</si>
  <si>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</si>
  <si>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</si>
  <si>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</si>
  <si>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</si>
  <si>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</si>
  <si>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</si>
  <si>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</si>
  <si>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</si>
  <si>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</si>
  <si>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</si>
  <si>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</si>
  <si>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</si>
  <si>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</si>
  <si>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</si>
  <si>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</si>
  <si>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</si>
  <si>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</si>
  <si>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</si>
  <si>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</si>
  <si>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</si>
  <si>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</si>
  <si>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</si>
  <si>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</si>
  <si>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</si>
  <si>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</si>
  <si>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</si>
  <si>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</si>
  <si>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</si>
  <si>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</si>
  <si>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</si>
  <si>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</si>
  <si>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</si>
  <si>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</si>
  <si>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</si>
  <si>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</si>
  <si>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</si>
  <si>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</si>
  <si>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</si>
  <si>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</si>
  <si>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</si>
  <si>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</si>
  <si>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</si>
  <si>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</si>
  <si>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</si>
  <si>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</si>
  <si>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</si>
  <si>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</si>
  <si>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</si>
  <si>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</si>
  <si>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</si>
  <si>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</si>
  <si>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</si>
  <si>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</si>
  <si>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</si>
  <si>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</si>
  <si>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</si>
  <si>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</si>
  <si>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</si>
  <si>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</si>
  <si>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</si>
  <si>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</si>
  <si>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</si>
  <si>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</si>
  <si>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</si>
  <si>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</si>
  <si>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</si>
  <si>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</si>
  <si>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</si>
  <si>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</si>
  <si>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</si>
  <si>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</si>
  <si>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</si>
  <si>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</si>
  <si>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</si>
  <si>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</si>
  <si>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</si>
  <si>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</si>
  <si>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</si>
  <si>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</si>
  <si>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</si>
  <si>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</si>
  <si>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</si>
  <si>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</si>
  <si>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</si>
  <si>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</si>
  <si>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</si>
  <si>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</si>
  <si>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</si>
  <si>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</si>
  <si>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</si>
  <si>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</si>
  <si>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</si>
  <si>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</si>
  <si>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</si>
  <si>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</si>
  <si>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</si>
  <si>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</si>
  <si>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</si>
  <si>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</si>
  <si>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</si>
  <si>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</si>
  <si>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</si>
  <si>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</si>
  <si>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</si>
  <si>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</si>
  <si>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</si>
  <si>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</si>
  <si>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</si>
  <si>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</si>
  <si>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</si>
  <si>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</si>
  <si>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</si>
  <si>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</si>
  <si>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</si>
  <si>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</si>
  <si>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</si>
  <si>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</si>
  <si>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</si>
  <si>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</si>
  <si>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</si>
  <si>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</si>
  <si>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</si>
  <si>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</si>
  <si>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</si>
  <si>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</si>
  <si>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</si>
  <si>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</si>
  <si>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</si>
  <si>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</si>
  <si>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</si>
  <si>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</si>
  <si>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</si>
  <si>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</si>
  <si>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</si>
  <si>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</si>
  <si>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</si>
  <si>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</si>
  <si>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</si>
  <si>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</si>
  <si>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</si>
  <si>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</si>
  <si>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</si>
  <si>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</si>
  <si>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</si>
  <si>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</si>
  <si>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</si>
  <si>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</si>
  <si>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</si>
  <si>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</si>
  <si>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</si>
  <si>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</si>
  <si>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</si>
  <si>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</si>
  <si>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</si>
  <si>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</si>
  <si>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</si>
  <si>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</si>
  <si>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</si>
  <si>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</si>
  <si>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</si>
  <si>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</si>
  <si>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</si>
  <si>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</si>
  <si>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</si>
  <si>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</si>
  <si>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</si>
  <si>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</si>
  <si>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</si>
  <si>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</si>
  <si>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</si>
  <si>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</si>
  <si>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</si>
  <si>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</si>
  <si>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</si>
  <si>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</si>
  <si>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</si>
  <si>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</si>
  <si>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</si>
  <si>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</si>
  <si>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</si>
  <si>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</si>
  <si>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</si>
  <si>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</si>
  <si>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</si>
  <si>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</si>
  <si>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</si>
  <si>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</si>
  <si>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</si>
  <si>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</si>
  <si>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</si>
  <si>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</si>
  <si>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</si>
  <si>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</si>
  <si>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</si>
  <si>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</si>
  <si>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</si>
  <si>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</si>
  <si>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</si>
  <si>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</si>
  <si>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</si>
  <si>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</si>
  <si>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</si>
  <si>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</si>
  <si>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</si>
  <si>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</si>
  <si>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</si>
  <si>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</si>
  <si>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</si>
  <si>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</si>
  <si>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</si>
  <si>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</si>
  <si>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</si>
  <si>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</si>
  <si>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</si>
  <si>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</si>
  <si>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</si>
  <si>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</si>
  <si>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</si>
  <si>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</si>
  <si>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</si>
  <si>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</si>
  <si>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</si>
  <si>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</si>
  <si>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</si>
  <si>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</si>
  <si>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</si>
  <si>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</si>
  <si>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</si>
  <si>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</si>
  <si>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</si>
  <si>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</si>
  <si>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</si>
  <si>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</si>
  <si>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</si>
  <si>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</si>
  <si>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</si>
  <si>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</si>
  <si>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</si>
  <si>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</si>
  <si>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</si>
  <si>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</si>
  <si>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</si>
  <si>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</si>
  <si>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</si>
  <si>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</si>
  <si>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</si>
  <si>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</si>
  <si>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</si>
  <si>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</si>
  <si>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</si>
  <si>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</si>
  <si>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</si>
  <si>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</si>
  <si>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</si>
  <si>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</si>
  <si>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</si>
  <si>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</si>
  <si>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</si>
  <si>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</si>
  <si>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</si>
  <si>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</si>
  <si>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</si>
  <si>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</si>
  <si>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</si>
  <si>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</si>
  <si>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</si>
  <si>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</si>
  <si>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</si>
  <si>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</si>
  <si>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</si>
  <si>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</si>
  <si>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</si>
  <si>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</si>
  <si>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</si>
  <si>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</si>
  <si>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</si>
  <si>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</si>
  <si>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</si>
  <si>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</si>
  <si>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</si>
  <si>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</si>
  <si>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</si>
  <si>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</si>
  <si>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</si>
  <si>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</si>
  <si>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</si>
  <si>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</si>
  <si>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</si>
  <si>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</si>
  <si>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</si>
  <si>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</si>
  <si>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</si>
  <si>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</si>
  <si>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</si>
  <si>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</si>
  <si>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</si>
  <si>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</si>
  <si>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</si>
  <si>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</si>
  <si>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</si>
  <si>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</si>
  <si>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</si>
  <si>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</si>
  <si>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</si>
  <si>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</si>
  <si>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</si>
  <si>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</si>
  <si>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</si>
  <si>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</si>
  <si>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</si>
  <si>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</si>
  <si>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</si>
  <si>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</si>
  <si>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</si>
  <si>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</si>
  <si>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</si>
  <si>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</si>
  <si>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</si>
  <si>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</si>
  <si>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</si>
  <si>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</si>
  <si>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</si>
  <si>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</si>
  <si>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</si>
  <si>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</si>
  <si>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</si>
  <si>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</si>
  <si>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</si>
  <si>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</si>
  <si>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</si>
  <si>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</si>
  <si>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</si>
  <si>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</si>
  <si>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</si>
  <si>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</si>
  <si>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</si>
  <si>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</si>
  <si>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</si>
  <si>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</si>
  <si>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</si>
  <si>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</si>
  <si>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</si>
  <si>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</si>
  <si>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</si>
  <si>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</si>
  <si>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</si>
  <si>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</si>
  <si>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</si>
  <si>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</si>
  <si>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</si>
  <si>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</si>
  <si>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</si>
  <si>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</si>
  <si>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</si>
  <si>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</si>
  <si>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</si>
  <si>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</si>
  <si>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</si>
  <si>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</si>
  <si>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</si>
  <si>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</si>
  <si>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</si>
  <si>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</si>
  <si>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</si>
  <si>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</si>
  <si>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</si>
  <si>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</si>
  <si>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</si>
  <si>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</si>
  <si>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</si>
  <si>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</si>
  <si>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</si>
  <si>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</si>
  <si>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</si>
  <si>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</si>
  <si>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</si>
  <si>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</si>
  <si>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</si>
  <si>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</si>
  <si>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</si>
  <si>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</si>
  <si>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</si>
  <si>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</si>
  <si>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</si>
  <si>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</si>
  <si>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</si>
  <si>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</si>
  <si>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</si>
  <si>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</si>
  <si>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</si>
  <si>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</si>
  <si>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</si>
  <si>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</si>
  <si>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</si>
  <si>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</si>
  <si>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</si>
  <si>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</si>
  <si>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</si>
  <si>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</si>
  <si>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</si>
  <si>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</si>
  <si>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</si>
  <si>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</si>
  <si>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</si>
  <si>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</si>
  <si>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</si>
  <si>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</si>
  <si>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</si>
  <si>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</si>
  <si>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</si>
  <si>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</si>
  <si>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</si>
  <si>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</si>
  <si>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</si>
  <si>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</si>
  <si>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</si>
  <si>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</si>
  <si>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</si>
  <si>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</si>
  <si>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</si>
  <si>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</si>
  <si>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</si>
  <si>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</si>
  <si>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</si>
  <si>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</si>
  <si>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</si>
  <si>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</si>
  <si>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</si>
  <si>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</si>
  <si>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</si>
  <si>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</si>
  <si>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</si>
  <si>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</si>
  <si>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</si>
  <si>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</si>
  <si>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</si>
  <si>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</si>
  <si>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</si>
  <si>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</si>
  <si>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</si>
  <si>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</si>
  <si>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</si>
  <si>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</si>
  <si>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</si>
  <si>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</si>
  <si>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</si>
  <si>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</si>
  <si>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</si>
  <si>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</si>
  <si>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</si>
  <si>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</si>
  <si>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</si>
  <si>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</si>
  <si>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</si>
  <si>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</si>
  <si>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</si>
  <si>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</si>
  <si>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</si>
  <si>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</si>
  <si>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</si>
  <si>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</si>
  <si>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</si>
  <si>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</si>
  <si>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</si>
  <si>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</si>
  <si>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</si>
  <si>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</si>
  <si>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</si>
  <si>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</si>
  <si>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</si>
  <si>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</si>
  <si>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</si>
  <si>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</si>
  <si>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</si>
  <si>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</si>
  <si>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</si>
  <si>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</si>
  <si>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</si>
  <si>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</si>
  <si>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</si>
  <si>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</si>
  <si>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</si>
  <si>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</si>
  <si>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</si>
  <si>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</si>
  <si>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</si>
  <si>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</si>
  <si>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</si>
  <si>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</si>
  <si>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</si>
  <si>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</si>
  <si>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</si>
  <si>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</si>
  <si>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</si>
  <si>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</si>
  <si>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</si>
  <si>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</si>
  <si>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</si>
  <si>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</si>
  <si>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</si>
  <si>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</si>
  <si>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</si>
  <si>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</si>
  <si>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</si>
  <si>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</si>
  <si>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</si>
  <si>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</si>
  <si>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</si>
  <si>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</si>
  <si>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</si>
  <si>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</si>
  <si>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</si>
  <si>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</si>
  <si>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</si>
  <si>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</si>
  <si>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</si>
  <si>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</si>
  <si>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</si>
  <si>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</si>
  <si>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</si>
  <si>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</si>
  <si>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</si>
  <si>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</si>
  <si>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</si>
  <si>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</si>
  <si>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</si>
  <si>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</si>
  <si>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</si>
  <si>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</si>
  <si>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</si>
  <si>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</si>
  <si>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</si>
  <si>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</si>
  <si>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</si>
  <si>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</si>
  <si>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</si>
  <si>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</si>
  <si>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</si>
  <si>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</si>
  <si>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</si>
  <si>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</si>
  <si>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</si>
  <si>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</si>
  <si>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</si>
  <si>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</si>
  <si>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</si>
  <si>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</si>
  <si>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</si>
  <si>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</si>
  <si>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</si>
  <si>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</si>
  <si>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</si>
  <si>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</si>
  <si>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</si>
  <si>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</si>
  <si>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</si>
  <si>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</si>
  <si>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</si>
  <si>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</si>
  <si>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</si>
  <si>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</si>
  <si>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</si>
  <si>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</si>
  <si>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</si>
  <si>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</si>
  <si>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</si>
  <si>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</si>
  <si>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</si>
  <si>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</si>
  <si>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</si>
  <si>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</si>
  <si>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</si>
  <si>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</si>
  <si>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</si>
  <si>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</si>
  <si>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</si>
  <si>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</si>
  <si>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</si>
  <si>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</si>
  <si>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</si>
  <si>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</si>
  <si>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</si>
  <si>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</si>
  <si>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</si>
  <si>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</si>
  <si>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</si>
  <si>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</si>
  <si>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</si>
  <si>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</si>
  <si>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</si>
  <si>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</si>
  <si>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</si>
  <si>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</si>
  <si>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</si>
  <si>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</si>
  <si>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</si>
  <si>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</si>
  <si>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</si>
  <si>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</si>
  <si>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</si>
  <si>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</si>
  <si>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</si>
  <si>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</si>
  <si>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</si>
  <si>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</si>
  <si>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</si>
  <si>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</si>
  <si>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</si>
  <si>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</si>
  <si>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</si>
  <si>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</si>
  <si>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</si>
  <si>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</si>
  <si>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</si>
  <si>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</si>
  <si>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</si>
  <si>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</si>
  <si>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</si>
  <si>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</si>
  <si>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</si>
  <si>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</si>
  <si>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</si>
  <si>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</si>
  <si>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</si>
  <si>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</si>
  <si>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</si>
  <si>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</si>
  <si>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</si>
  <si>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</si>
  <si>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</si>
  <si>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</si>
  <si>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</si>
  <si>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</si>
  <si>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</si>
  <si>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</si>
  <si>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</si>
  <si>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</si>
  <si>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</si>
  <si>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</si>
  <si>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</si>
  <si>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</si>
  <si>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</si>
  <si>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</si>
  <si>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</si>
  <si>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</si>
  <si>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</si>
  <si>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</si>
  <si>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</si>
  <si>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</si>
  <si>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</si>
  <si>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</si>
  <si>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</si>
  <si>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</si>
  <si>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</si>
  <si>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</si>
  <si>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</si>
  <si>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</si>
  <si>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</si>
  <si>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</si>
  <si>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</si>
  <si>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</si>
  <si>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</si>
  <si>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</si>
  <si>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</si>
  <si>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</si>
  <si>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</si>
  <si>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</si>
  <si>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</si>
  <si>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</si>
  <si>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</si>
  <si>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</si>
  <si>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</si>
  <si>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</si>
  <si>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</si>
  <si>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</si>
  <si>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</si>
  <si>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</si>
  <si>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</si>
  <si>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</si>
  <si>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</si>
  <si>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</si>
  <si>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</si>
  <si>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</si>
  <si>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</si>
  <si>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</si>
  <si>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</si>
  <si>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</si>
  <si>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</si>
  <si>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</si>
  <si>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</si>
  <si>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</si>
  <si>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</si>
  <si>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</si>
  <si>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</si>
  <si>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</si>
  <si>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</si>
  <si>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</si>
  <si>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</si>
  <si>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</si>
  <si>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</si>
  <si>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</si>
  <si>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</si>
  <si>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</si>
  <si>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</si>
  <si>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</si>
  <si>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</si>
  <si>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</si>
  <si>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</si>
  <si>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</si>
  <si>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</si>
  <si>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</si>
  <si>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</si>
  <si>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</si>
  <si>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</si>
  <si>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</si>
  <si>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</si>
  <si>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</si>
  <si>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</si>
  <si>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</si>
  <si>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</si>
  <si>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</si>
  <si>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</si>
  <si>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</si>
  <si>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</si>
  <si>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</si>
  <si>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</si>
  <si>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</si>
  <si>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</si>
  <si>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</si>
  <si>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</si>
  <si>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</si>
  <si>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</si>
  <si>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</si>
  <si>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</si>
  <si>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</si>
  <si>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</si>
  <si>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</si>
  <si>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</si>
  <si>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</si>
  <si>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</si>
  <si>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</si>
  <si>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</si>
  <si>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</si>
  <si>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</si>
  <si>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</si>
  <si>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</si>
  <si>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</si>
  <si>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</si>
  <si>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</si>
  <si>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</si>
  <si>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</si>
  <si>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</si>
  <si>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</si>
  <si>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</si>
  <si>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</si>
  <si>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</si>
  <si>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</si>
  <si>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</si>
  <si>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</si>
  <si>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</si>
  <si>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</si>
  <si>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</si>
  <si>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</si>
  <si>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</si>
  <si>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</si>
  <si>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</si>
  <si>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</si>
  <si>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</si>
  <si>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</si>
  <si>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</si>
  <si>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</si>
  <si>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</si>
  <si>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</si>
  <si>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</si>
  <si>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</si>
  <si>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</si>
  <si>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</si>
  <si>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</si>
  <si>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</si>
  <si>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</si>
  <si>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</si>
  <si>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</si>
  <si>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</si>
  <si>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</si>
  <si>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</si>
  <si>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</si>
  <si>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</si>
  <si>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</si>
  <si>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</si>
  <si>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</si>
  <si>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</si>
  <si>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</si>
  <si>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</si>
  <si>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</si>
  <si>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</si>
  <si>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</si>
  <si>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</si>
  <si>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</si>
  <si>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</si>
  <si>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</si>
  <si>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</si>
  <si>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</si>
  <si>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</si>
  <si>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</si>
  <si>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</si>
  <si>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</si>
  <si>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</si>
  <si>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</si>
  <si>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</si>
  <si>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</si>
  <si>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</si>
  <si>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</si>
  <si>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</si>
  <si>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</si>
  <si>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</si>
  <si>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</si>
  <si>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</si>
  <si>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</si>
  <si>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</si>
  <si>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</si>
  <si>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</si>
  <si>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</si>
  <si>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</si>
  <si>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</si>
  <si>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</si>
  <si>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</si>
  <si>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</si>
  <si>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</si>
  <si>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</si>
  <si>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</si>
  <si>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</si>
  <si>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</si>
  <si>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</si>
  <si>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</si>
  <si>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</si>
  <si>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</si>
  <si>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</si>
  <si>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</si>
  <si>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</si>
  <si>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</si>
  <si>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</si>
  <si>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</si>
  <si>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</si>
  <si>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</si>
  <si>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</si>
  <si>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</si>
  <si>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</si>
  <si>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</si>
  <si>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</si>
  <si>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</si>
  <si>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</si>
  <si>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</si>
  <si>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</si>
  <si>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</si>
  <si>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</si>
  <si>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</si>
  <si>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</si>
  <si>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</si>
  <si>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</si>
  <si>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</si>
  <si>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</si>
  <si>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</si>
  <si>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</si>
  <si>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</si>
  <si>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</si>
  <si>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</si>
  <si>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</si>
  <si>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</si>
  <si>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</si>
  <si>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</si>
  <si>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</si>
  <si>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</si>
  <si>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</si>
  <si>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</si>
  <si>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</si>
  <si>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</si>
  <si>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</si>
  <si>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</si>
  <si>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</si>
  <si>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</si>
  <si>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</si>
  <si>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</si>
  <si>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</si>
  <si>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</si>
  <si>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</si>
  <si>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</si>
  <si>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</si>
  <si>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</si>
  <si>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</si>
  <si>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</si>
  <si>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</si>
  <si>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</si>
  <si>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</si>
  <si>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</si>
  <si>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</si>
  <si>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</si>
  <si>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</si>
  <si>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</si>
  <si>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</si>
  <si>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</si>
  <si>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</si>
  <si>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</si>
  <si>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</si>
  <si>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</si>
  <si>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</si>
  <si>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</si>
  <si>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</si>
  <si>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</si>
  <si>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</si>
  <si>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</si>
  <si>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</si>
  <si>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</si>
  <si>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</si>
  <si>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</si>
  <si>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</si>
  <si>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</si>
  <si>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</si>
  <si>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</si>
  <si>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</si>
  <si>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</si>
  <si>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</si>
  <si>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</si>
  <si>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</si>
  <si>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</si>
  <si>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</si>
  <si>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</si>
  <si>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</si>
  <si>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</si>
  <si>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</si>
  <si>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</si>
  <si>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</si>
  <si>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</si>
  <si>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</si>
  <si>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</si>
  <si>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</si>
  <si>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</si>
  <si>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</si>
  <si>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</si>
  <si>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</si>
  <si>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</si>
  <si>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</si>
  <si>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</si>
  <si>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</si>
  <si>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</si>
  <si>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</si>
  <si>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</si>
  <si>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</si>
  <si>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</si>
  <si>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</si>
  <si>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</si>
  <si>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</si>
  <si>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</si>
  <si>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</si>
  <si>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</si>
  <si>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</si>
  <si>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</si>
  <si>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</si>
  <si>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</si>
  <si>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</si>
  <si>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</si>
  <si>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</si>
  <si>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</si>
  <si>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</si>
  <si>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</si>
  <si>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</si>
  <si>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</si>
  <si>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</si>
  <si>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</si>
  <si>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</si>
  <si>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</si>
  <si>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</si>
  <si>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</si>
  <si>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</si>
  <si>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</si>
  <si>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</si>
  <si>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</si>
  <si>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</si>
  <si>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</si>
  <si>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</si>
  <si>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</si>
  <si>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</si>
  <si>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</si>
  <si>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</si>
  <si>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</si>
  <si>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</si>
  <si>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</si>
  <si>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</si>
  <si>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</si>
  <si>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</si>
  <si>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</si>
  <si>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</si>
  <si>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</si>
  <si>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</si>
  <si>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</si>
  <si>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</si>
  <si>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</si>
  <si>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</si>
  <si>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</si>
  <si>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</si>
  <si>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</si>
  <si>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</si>
  <si>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</si>
  <si>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</si>
  <si>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</si>
  <si>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</si>
  <si>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</si>
  <si>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</si>
  <si>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</si>
  <si>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</si>
  <si>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</si>
  <si>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</si>
  <si>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</si>
  <si>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</si>
  <si>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</si>
  <si>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</si>
  <si>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</si>
  <si>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</si>
  <si>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</si>
  <si>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</si>
  <si>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</si>
  <si>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</si>
  <si>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</si>
  <si>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</si>
  <si>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</si>
  <si>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</si>
  <si>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</si>
  <si>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</si>
  <si>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</si>
  <si>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</si>
  <si>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</si>
  <si>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</si>
  <si>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</si>
  <si>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</si>
  <si>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</si>
  <si>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</si>
  <si>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</si>
  <si>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</si>
  <si>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</si>
  <si>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</si>
  <si>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</si>
  <si>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</si>
  <si>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</si>
  <si>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</si>
  <si>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</si>
  <si>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</si>
  <si>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</si>
  <si>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</si>
  <si>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</si>
  <si>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</si>
  <si>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</si>
  <si>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</si>
  <si>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</si>
  <si>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</si>
  <si>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</si>
  <si>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</si>
  <si>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</si>
  <si>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</si>
  <si>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</si>
  <si>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</si>
  <si>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</si>
  <si>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</si>
  <si>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</si>
  <si>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</si>
  <si>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</si>
  <si>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</si>
  <si>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</si>
  <si>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</si>
  <si>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</si>
  <si>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</si>
  <si>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</si>
  <si>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</si>
  <si>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</si>
  <si>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</si>
  <si>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</si>
  <si>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</si>
  <si>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</si>
  <si>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</si>
  <si>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</si>
  <si>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</si>
  <si>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</si>
  <si>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</si>
  <si>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</si>
  <si>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</si>
  <si>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</si>
  <si>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</si>
  <si>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</si>
  <si>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</si>
  <si>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</si>
  <si>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</si>
  <si>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</si>
  <si>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</si>
  <si>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</si>
  <si>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</si>
  <si>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</si>
  <si>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</si>
  <si>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</si>
  <si>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</si>
  <si>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</si>
  <si>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</si>
  <si>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</si>
  <si>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</si>
  <si>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</si>
  <si>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</si>
  <si>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</si>
  <si>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</si>
  <si>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</si>
  <si>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</si>
  <si>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</si>
  <si>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</si>
  <si>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</si>
  <si>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</si>
  <si>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</si>
  <si>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</si>
  <si>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</si>
  <si>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</si>
  <si>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</si>
  <si>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</si>
  <si>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</si>
  <si>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</si>
  <si>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</si>
  <si>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</si>
  <si>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</si>
  <si>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</si>
  <si>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</si>
  <si>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</si>
  <si>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</si>
  <si>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</si>
  <si>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</si>
  <si>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</si>
  <si>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</si>
  <si>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</si>
  <si>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</si>
  <si>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</si>
  <si>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</si>
  <si>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</si>
  <si>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</si>
  <si>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</si>
  <si>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</si>
  <si>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</si>
  <si>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</si>
  <si>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</si>
  <si>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</si>
  <si>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</si>
  <si>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</si>
  <si>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</si>
  <si>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</si>
  <si>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</si>
  <si>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</si>
  <si>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</si>
  <si>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</si>
  <si>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</si>
  <si>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</si>
  <si>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</si>
  <si>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</si>
  <si>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</si>
  <si>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</si>
  <si>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</si>
  <si>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</si>
  <si>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</si>
  <si>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</si>
  <si>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</si>
  <si>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</si>
  <si>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</si>
  <si>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</si>
  <si>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</si>
  <si>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</si>
  <si>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</si>
  <si>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</si>
  <si>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</si>
  <si>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</si>
  <si>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</si>
  <si>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</si>
  <si>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</si>
  <si>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</si>
  <si>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</si>
  <si>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</si>
  <si>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</si>
  <si>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</si>
  <si>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</si>
  <si>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</si>
  <si>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</si>
  <si>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</si>
  <si>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</si>
  <si>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</si>
  <si>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</si>
  <si>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</si>
  <si>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</si>
  <si>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</si>
  <si>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</si>
  <si>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</si>
  <si>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</si>
  <si>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</si>
  <si>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</si>
  <si>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</si>
  <si>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</si>
  <si>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</si>
  <si>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</si>
  <si>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</si>
  <si>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</si>
  <si>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</si>
  <si>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</si>
  <si>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</si>
  <si>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</si>
  <si>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</si>
  <si>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</si>
  <si>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</si>
  <si>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</si>
  <si>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</si>
  <si>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</si>
  <si>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</si>
  <si>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</si>
  <si>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</si>
  <si>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</si>
  <si>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</si>
  <si>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</si>
  <si>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</si>
  <si>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</si>
  <si>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</si>
  <si>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</si>
  <si>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</si>
  <si>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</si>
  <si>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</si>
  <si>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</si>
  <si>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</si>
  <si>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</si>
  <si>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</si>
  <si>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</si>
  <si>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</si>
  <si>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</si>
  <si>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</si>
  <si>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</si>
  <si>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</si>
  <si>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</si>
  <si>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</si>
  <si>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</si>
  <si>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</si>
  <si>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</si>
  <si>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</si>
  <si>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</si>
  <si>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</si>
  <si>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</si>
  <si>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</si>
  <si>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</si>
  <si>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</si>
  <si>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</si>
  <si>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</si>
  <si>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</si>
  <si>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</si>
  <si>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</si>
  <si>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</si>
  <si>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</si>
  <si>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</si>
  <si>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</si>
  <si>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</si>
  <si>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</si>
  <si>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</si>
  <si>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</si>
  <si>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</si>
  <si>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</si>
  <si>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</si>
  <si>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</si>
  <si>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</si>
  <si>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</si>
  <si>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</si>
  <si>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</si>
  <si>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</si>
  <si>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</si>
  <si>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</si>
  <si>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</si>
  <si>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</si>
  <si>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</si>
  <si>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</si>
  <si>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</si>
  <si>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</si>
  <si>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</si>
  <si>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</si>
  <si>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</si>
  <si>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</si>
  <si>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</si>
  <si>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</si>
  <si>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</si>
  <si>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</si>
  <si>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</si>
  <si>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</si>
  <si>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</si>
  <si>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</si>
  <si>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</si>
  <si>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</si>
  <si>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</si>
  <si>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</si>
  <si>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</si>
  <si>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</si>
  <si>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</si>
  <si>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</si>
  <si>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</si>
  <si>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</si>
  <si>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</si>
  <si>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</si>
  <si>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</si>
  <si>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</si>
  <si>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</si>
  <si>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</si>
  <si>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</si>
  <si>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</si>
  <si>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</si>
  <si>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</si>
  <si>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</si>
  <si>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</si>
  <si>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</si>
  <si>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</si>
  <si>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</si>
  <si>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</si>
  <si>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</si>
  <si>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</si>
  <si>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</si>
  <si>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</si>
  <si>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</si>
  <si>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</si>
  <si>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</si>
  <si>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</si>
  <si>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</si>
  <si>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</si>
  <si>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</si>
  <si>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</si>
  <si>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</si>
  <si>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</si>
  <si>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</si>
  <si>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</si>
  <si>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</si>
  <si>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</si>
  <si>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</si>
  <si>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</si>
  <si>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</si>
  <si>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</si>
  <si>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</si>
  <si>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</si>
  <si>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</si>
  <si>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</si>
  <si>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</si>
  <si>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</si>
  <si>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</si>
  <si>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</si>
  <si>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</si>
  <si>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</si>
  <si>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</si>
  <si>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</si>
  <si>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</si>
  <si>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</si>
  <si>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</si>
  <si>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</si>
  <si>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</si>
  <si>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</si>
  <si>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</si>
  <si>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</si>
  <si>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</si>
  <si>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</si>
  <si>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</si>
  <si>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</si>
  <si>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</si>
  <si>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</si>
  <si>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</si>
  <si>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</si>
  <si>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</si>
  <si>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</si>
  <si>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</si>
  <si>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</si>
  <si>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</si>
  <si>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</si>
  <si>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</si>
  <si>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</si>
  <si>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</si>
  <si>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</si>
  <si>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</si>
  <si>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</si>
  <si>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</si>
  <si>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</si>
  <si>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</si>
  <si>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</si>
  <si>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</si>
  <si>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</si>
  <si>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</si>
  <si>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</si>
  <si>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</si>
  <si>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</si>
  <si>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</si>
  <si>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</si>
  <si>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</si>
  <si>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</si>
  <si>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</si>
  <si>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</si>
  <si>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</si>
  <si>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</si>
  <si>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</si>
  <si>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</si>
  <si>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</si>
  <si>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</si>
  <si>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</si>
  <si>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</si>
  <si>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</si>
  <si>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</si>
  <si>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</si>
  <si>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</si>
  <si>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</si>
  <si>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</si>
  <si>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</si>
  <si>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</si>
  <si>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</si>
  <si>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</si>
  <si>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</si>
  <si>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</si>
  <si>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</si>
  <si>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</si>
  <si>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</si>
  <si>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</si>
  <si>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</si>
  <si>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</si>
  <si>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</si>
  <si>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</si>
  <si>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</si>
  <si>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</si>
  <si>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</si>
  <si>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</si>
  <si>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</si>
  <si>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</si>
  <si>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</si>
  <si>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</si>
  <si>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</si>
  <si>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</si>
  <si>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</si>
  <si>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</si>
  <si>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</si>
  <si>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</si>
  <si>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</si>
  <si>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</si>
  <si>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</si>
  <si>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</si>
  <si>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</si>
  <si>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</si>
  <si>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</si>
  <si>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</si>
  <si>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</si>
  <si>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</si>
  <si>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</si>
  <si>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</si>
  <si>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</si>
  <si>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</si>
  <si>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</si>
  <si>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</si>
  <si>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</si>
  <si>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</si>
  <si>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</si>
  <si>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</si>
  <si>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</si>
  <si>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</si>
  <si>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</si>
  <si>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</si>
  <si>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</si>
  <si>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</si>
  <si>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</si>
  <si>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</si>
  <si>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</si>
  <si>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</si>
  <si>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</si>
  <si>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</si>
  <si>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</si>
  <si>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</si>
  <si>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</si>
  <si>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</si>
  <si>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</si>
  <si>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</si>
  <si>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</si>
  <si>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</si>
  <si>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</si>
  <si>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</si>
  <si>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</si>
  <si>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</si>
  <si>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</si>
  <si>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</si>
  <si>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</si>
  <si>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</si>
  <si>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</si>
  <si>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</si>
  <si>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</si>
  <si>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</si>
  <si>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</si>
  <si>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</si>
  <si>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</si>
  <si>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</si>
  <si>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</si>
  <si>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</si>
  <si>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</si>
  <si>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</si>
  <si>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</si>
  <si>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</si>
  <si>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</si>
  <si>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</si>
  <si>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</si>
  <si>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</si>
  <si>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</si>
  <si>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</si>
  <si>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</si>
  <si>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</si>
  <si>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</si>
  <si>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</si>
  <si>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</si>
  <si>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</si>
  <si>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</si>
  <si>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</si>
  <si>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</si>
  <si>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</si>
  <si>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</si>
  <si>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</si>
  <si>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</si>
  <si>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</si>
  <si>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</si>
  <si>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</si>
  <si>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</si>
  <si>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</si>
  <si>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</si>
  <si>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</si>
  <si>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</si>
  <si>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</si>
  <si>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</si>
  <si>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</si>
  <si>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</si>
  <si>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</si>
  <si>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</si>
  <si>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</si>
  <si>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</si>
  <si>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</si>
  <si>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</si>
  <si>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</si>
  <si>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</si>
  <si>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</si>
  <si>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</si>
  <si>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</si>
  <si>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</si>
  <si>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</si>
  <si>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</si>
  <si>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</si>
  <si>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</si>
  <si>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</si>
  <si>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</si>
  <si>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</si>
  <si>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</si>
  <si>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</si>
  <si>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</si>
  <si>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</si>
  <si>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</si>
  <si>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</si>
  <si>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</si>
  <si>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</si>
  <si>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</si>
  <si>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</si>
  <si>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</si>
  <si>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</si>
  <si>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</si>
  <si>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</si>
  <si>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</si>
  <si>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</si>
  <si>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</si>
  <si>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</si>
  <si>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</si>
  <si>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</si>
  <si>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</si>
  <si>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</si>
  <si>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</si>
  <si>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</si>
  <si>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</si>
  <si>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</si>
  <si>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</si>
  <si>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</si>
  <si>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</si>
  <si>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</si>
  <si>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</si>
  <si>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</si>
  <si>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</si>
  <si>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</si>
  <si>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</si>
  <si>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</si>
  <si>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</si>
  <si>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</si>
  <si>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</si>
  <si>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</si>
  <si>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</si>
  <si>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</si>
  <si>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</si>
  <si>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</si>
  <si>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</si>
  <si>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</si>
  <si>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</si>
  <si>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</si>
  <si>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</si>
  <si>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</si>
  <si>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</si>
  <si>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</si>
  <si>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</si>
  <si>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</si>
  <si>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</si>
  <si>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</si>
  <si>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</si>
  <si>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</si>
  <si>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</si>
  <si>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</si>
  <si>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</si>
  <si>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</si>
  <si>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</si>
  <si>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</si>
  <si>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</si>
  <si>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</si>
  <si>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</si>
  <si>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</si>
  <si>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</si>
  <si>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</si>
  <si>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</si>
  <si>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</si>
  <si>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</si>
  <si>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</si>
  <si>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</si>
  <si>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</si>
  <si>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</si>
  <si>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</si>
  <si>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</si>
  <si>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</si>
  <si>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</si>
  <si>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</si>
  <si>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</si>
  <si>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</si>
  <si>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</si>
  <si>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</si>
  <si>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</si>
  <si>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</si>
  <si>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</si>
  <si>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</si>
  <si>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</si>
  <si>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</si>
  <si>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</si>
  <si>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</si>
  <si>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</si>
  <si>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</si>
  <si>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</si>
  <si>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</si>
  <si>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</si>
  <si>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</si>
  <si>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</si>
  <si>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</si>
  <si>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</si>
  <si>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</si>
  <si>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</si>
  <si>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</si>
  <si>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</si>
  <si>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</si>
  <si>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</si>
  <si>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</si>
  <si>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</si>
  <si>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</si>
  <si>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</si>
  <si>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</si>
  <si>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</si>
  <si>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</si>
  <si>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</si>
  <si>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</si>
  <si>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</si>
  <si>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</si>
  <si>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</si>
  <si>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</si>
  <si>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</si>
  <si>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</si>
  <si>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</si>
  <si>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</si>
  <si>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</si>
  <si>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</si>
  <si>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</si>
  <si>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</si>
  <si>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</si>
  <si>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</si>
  <si>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</si>
  <si>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</si>
  <si>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</si>
  <si>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</si>
  <si>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</si>
  <si>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</si>
  <si>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</si>
  <si>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</si>
  <si>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</si>
  <si>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</si>
  <si>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</si>
  <si>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</si>
  <si>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</si>
  <si>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</si>
  <si>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</si>
  <si>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</si>
  <si>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</si>
  <si>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</si>
  <si>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</si>
  <si>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</si>
  <si>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</si>
  <si>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</si>
  <si>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</si>
  <si>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</si>
  <si>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</si>
  <si>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</si>
  <si>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</si>
  <si>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</si>
  <si>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</si>
  <si>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</si>
  <si>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</si>
  <si>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</si>
  <si>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</si>
  <si>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</si>
  <si>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</si>
  <si>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</si>
  <si>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</si>
  <si>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</si>
  <si>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</si>
  <si>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</si>
  <si>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</si>
  <si>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</si>
  <si>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</si>
  <si>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</si>
  <si>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</si>
  <si>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</si>
  <si>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</si>
  <si>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</si>
  <si>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</si>
  <si>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</si>
  <si>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</si>
  <si>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</si>
  <si>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</si>
  <si>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</si>
  <si>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</si>
  <si>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</si>
  <si>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</si>
  <si>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</si>
  <si>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</si>
  <si>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</si>
  <si>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</si>
  <si>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</si>
  <si>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</si>
  <si>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</si>
  <si>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</si>
  <si>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</si>
  <si>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</si>
  <si>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</si>
  <si>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</si>
  <si>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</si>
  <si>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</si>
  <si>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</si>
  <si>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</si>
  <si>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</si>
  <si>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</si>
  <si>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</si>
  <si>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</si>
  <si>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</si>
  <si>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</si>
  <si>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</si>
  <si>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</si>
  <si>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</si>
  <si>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</si>
  <si>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</si>
  <si>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</si>
  <si>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</si>
  <si>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</si>
  <si>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</si>
  <si>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</si>
  <si>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</si>
  <si>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</si>
  <si>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</si>
  <si>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</si>
  <si>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</si>
  <si>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</si>
  <si>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</si>
  <si>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</si>
  <si>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</si>
  <si>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</si>
  <si>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</si>
  <si>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</si>
  <si>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</si>
  <si>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</si>
  <si>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</si>
  <si>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</si>
  <si>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</si>
  <si>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</si>
  <si>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</si>
  <si>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</si>
  <si>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</si>
  <si>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</si>
  <si>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</si>
  <si>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</si>
  <si>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</si>
  <si>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</si>
  <si>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</si>
  <si>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</si>
  <si>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</si>
  <si>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</si>
  <si>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</si>
  <si>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</si>
  <si>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</si>
  <si>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</si>
  <si>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</si>
  <si>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</si>
  <si>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</si>
  <si>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</si>
  <si>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</si>
  <si>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</si>
  <si>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</si>
  <si>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</si>
  <si>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</si>
  <si>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</si>
  <si>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</si>
  <si>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</si>
  <si>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</si>
  <si>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</si>
  <si>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</si>
  <si>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</si>
  <si>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</si>
  <si>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</si>
  <si>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</si>
  <si>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</si>
  <si>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</si>
  <si>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</si>
  <si>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</si>
  <si>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</si>
  <si>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</si>
  <si>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</si>
  <si>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</si>
  <si>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</si>
  <si>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</si>
  <si>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</si>
  <si>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</si>
  <si>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</si>
  <si>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</si>
  <si>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</si>
  <si>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</si>
  <si>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</si>
  <si>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</si>
  <si>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</si>
  <si>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</si>
  <si>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</si>
  <si>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</si>
  <si>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</si>
  <si>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</si>
  <si>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</si>
  <si>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</si>
  <si>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</si>
  <si>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</si>
  <si>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</si>
  <si>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</si>
  <si>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</si>
  <si>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</si>
  <si>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</si>
  <si>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</si>
  <si>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</si>
  <si>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</si>
  <si>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</si>
  <si>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</si>
  <si>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</si>
  <si>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</si>
  <si>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</si>
  <si>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</si>
  <si>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</si>
  <si>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</si>
  <si>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</si>
  <si>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</si>
  <si>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</si>
  <si>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</si>
  <si>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</si>
  <si>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</si>
  <si>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</si>
  <si>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</si>
  <si>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</si>
  <si>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</si>
  <si>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</si>
  <si>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</si>
  <si>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</si>
  <si>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</si>
  <si>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</si>
  <si>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</si>
  <si>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</si>
  <si>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</si>
  <si>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</si>
  <si>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</si>
  <si>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</si>
  <si>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</si>
  <si>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</si>
  <si>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</si>
  <si>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</si>
  <si>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</si>
  <si>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</si>
  <si>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</si>
  <si>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</si>
  <si>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</si>
  <si>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</si>
  <si>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</si>
  <si>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</si>
  <si>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</si>
  <si>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</si>
  <si>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</si>
  <si>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</si>
  <si>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</si>
  <si>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</si>
  <si>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</si>
  <si>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</si>
  <si>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</si>
  <si>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</si>
  <si>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</si>
  <si>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</si>
  <si>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</si>
  <si>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</si>
  <si>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</si>
  <si>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</si>
  <si>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</si>
  <si>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</si>
  <si>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</si>
  <si>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</si>
  <si>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</si>
  <si>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</si>
  <si>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</si>
  <si>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</si>
  <si>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</si>
  <si>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</si>
  <si>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</si>
  <si>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</si>
  <si>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</si>
  <si>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</si>
  <si>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</si>
  <si>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</si>
  <si>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</si>
  <si>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</si>
  <si>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</si>
  <si>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</si>
  <si>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</si>
  <si>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</si>
  <si>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</si>
  <si>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</si>
  <si>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</si>
  <si>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</si>
  <si>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</si>
  <si>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</si>
  <si>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</si>
  <si>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</si>
  <si>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</si>
  <si>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</si>
  <si>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</si>
  <si>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</si>
  <si>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</si>
  <si>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</si>
  <si>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</si>
  <si>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</si>
  <si>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</si>
  <si>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</si>
  <si>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</si>
  <si>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</si>
  <si>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</si>
  <si>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</si>
  <si>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</si>
  <si>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</si>
  <si>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</si>
  <si>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</si>
  <si>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</si>
  <si>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</si>
  <si>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</si>
  <si>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</si>
  <si>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</si>
  <si>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</si>
  <si>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</si>
  <si>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</si>
  <si>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</si>
  <si>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</si>
  <si>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</si>
  <si>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</si>
  <si>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</si>
  <si>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</si>
  <si>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</si>
  <si>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</si>
  <si>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</si>
  <si>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</si>
  <si>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</si>
  <si>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</si>
  <si>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</si>
  <si>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</si>
  <si>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</si>
  <si>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</si>
  <si>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</si>
  <si>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</si>
  <si>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</si>
  <si>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</si>
  <si>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</si>
  <si>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</si>
  <si>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</si>
  <si>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</si>
  <si>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</si>
  <si>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</si>
  <si>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</si>
  <si>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</si>
  <si>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</si>
  <si>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</si>
  <si>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</si>
  <si>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</si>
  <si>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</si>
  <si>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</si>
  <si>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</si>
  <si>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</si>
  <si>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</si>
  <si>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</si>
  <si>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</si>
  <si>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</si>
  <si>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</si>
  <si>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</si>
  <si>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</si>
  <si>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</si>
  <si>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</si>
  <si>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</si>
  <si>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</si>
  <si>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</si>
  <si>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</si>
  <si>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</si>
  <si>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</si>
  <si>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</si>
  <si>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</si>
  <si>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</si>
  <si>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</si>
  <si>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</si>
  <si>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</si>
  <si>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</si>
  <si>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</si>
  <si>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</si>
  <si>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</si>
  <si>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</si>
  <si>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</si>
  <si>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</si>
  <si>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</si>
  <si>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</si>
  <si>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</si>
  <si>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</si>
  <si>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</si>
  <si>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</si>
  <si>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</si>
  <si>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</si>
  <si>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</si>
  <si>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</si>
  <si>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</si>
  <si>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</si>
  <si>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</si>
  <si>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</si>
  <si>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</si>
  <si>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</si>
  <si>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</si>
  <si>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</si>
  <si>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</si>
  <si>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</si>
  <si>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</si>
  <si>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</si>
  <si>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</si>
  <si>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</si>
  <si>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</si>
  <si>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</si>
  <si>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</si>
  <si>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</si>
  <si>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</si>
  <si>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</si>
  <si>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</si>
  <si>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</si>
  <si>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</si>
  <si>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</si>
  <si>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</si>
  <si>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</si>
  <si>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</si>
  <si>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</si>
  <si>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</si>
  <si>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</si>
  <si>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</si>
  <si>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</si>
  <si>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</si>
  <si>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</si>
  <si>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</si>
  <si>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</si>
  <si>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</si>
  <si>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</si>
  <si>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</si>
  <si>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</si>
  <si>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</si>
  <si>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</si>
  <si>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</si>
  <si>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</si>
  <si>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</si>
  <si>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</si>
  <si>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</si>
  <si>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</si>
  <si>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</si>
  <si>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</si>
  <si>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</si>
  <si>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</si>
  <si>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</si>
  <si>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</si>
  <si>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</si>
  <si>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</si>
  <si>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</si>
  <si>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</si>
  <si>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</si>
  <si>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</si>
  <si>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</si>
  <si>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</si>
  <si>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</si>
  <si>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</si>
  <si>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</si>
  <si>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</si>
  <si>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</si>
  <si>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</si>
  <si>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</si>
  <si>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</si>
  <si>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</si>
  <si>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</si>
  <si>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</si>
  <si>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</si>
  <si>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</si>
  <si>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</si>
  <si>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</si>
  <si>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</si>
  <si>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</si>
  <si>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</si>
  <si>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</si>
  <si>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</si>
  <si>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</si>
  <si>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</si>
  <si>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</si>
  <si>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</si>
  <si>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</si>
  <si>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</si>
  <si>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</si>
  <si>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</si>
  <si>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</si>
  <si>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</si>
  <si>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</si>
  <si>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</si>
  <si>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</si>
  <si>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</si>
  <si>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</si>
  <si>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</si>
  <si>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</si>
  <si>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</si>
  <si>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</si>
  <si>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</si>
  <si>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</si>
  <si>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</si>
  <si>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</si>
  <si>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</si>
  <si>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</si>
  <si>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</si>
  <si>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</si>
  <si>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</si>
  <si>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</si>
  <si>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</si>
  <si>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</si>
  <si>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</si>
  <si>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</si>
  <si>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</si>
  <si>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</si>
  <si>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</si>
  <si>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</si>
  <si>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</si>
  <si>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</si>
  <si>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</si>
  <si>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</si>
  <si>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</si>
  <si>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</si>
  <si>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</si>
  <si>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</si>
  <si>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</si>
  <si>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</si>
  <si>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</si>
  <si>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</si>
  <si>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</si>
  <si>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</si>
  <si>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</si>
  <si>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</si>
  <si>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</si>
  <si>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</si>
  <si>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</si>
  <si>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</si>
  <si>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</si>
  <si>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</si>
  <si>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</si>
  <si>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</si>
  <si>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</si>
  <si>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</si>
  <si>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</si>
  <si>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</si>
  <si>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</si>
  <si>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</si>
  <si>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</si>
  <si>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</si>
  <si>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</si>
  <si>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</si>
  <si>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</si>
  <si>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</si>
  <si>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</si>
  <si>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</si>
  <si>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</si>
  <si>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</si>
  <si>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</si>
  <si>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</si>
  <si>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</si>
  <si>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</si>
  <si>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</si>
  <si>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</si>
  <si>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</si>
  <si>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</si>
  <si>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</si>
  <si>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</si>
  <si>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</si>
  <si>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</si>
  <si>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</si>
  <si>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</si>
  <si>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</si>
  <si>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</si>
  <si>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</si>
  <si>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</si>
  <si>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</si>
  <si>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</si>
  <si>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</si>
  <si>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</si>
  <si>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</si>
  <si>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</si>
  <si>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</si>
  <si>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</si>
  <si>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</si>
  <si>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</si>
  <si>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</si>
  <si>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</si>
  <si>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</si>
  <si>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</si>
  <si>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</si>
  <si>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</si>
  <si>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</si>
  <si>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</si>
  <si>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</si>
  <si>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</si>
  <si>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</si>
  <si>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</si>
  <si>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</si>
  <si>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</si>
  <si>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</si>
  <si>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</si>
  <si>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</si>
  <si>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</si>
  <si>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</si>
  <si>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</si>
  <si>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</si>
  <si>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</si>
  <si>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</si>
  <si>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</si>
  <si>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</si>
  <si>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</si>
  <si>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</si>
  <si>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</si>
  <si>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</si>
  <si>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</si>
  <si>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</si>
  <si>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</si>
  <si>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</si>
  <si>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</si>
  <si>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</si>
  <si>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</si>
  <si>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</si>
  <si>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</si>
  <si>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</si>
  <si>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</si>
  <si>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</si>
  <si>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</si>
  <si>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</si>
  <si>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</si>
  <si>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</si>
  <si>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</si>
  <si>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</si>
  <si>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</si>
  <si>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</si>
  <si>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</si>
  <si>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</si>
  <si>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</si>
  <si>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</si>
  <si>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</si>
  <si>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</si>
  <si>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</si>
  <si>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</si>
  <si>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</si>
  <si>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</si>
  <si>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</si>
  <si>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</si>
  <si>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</si>
  <si>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</si>
  <si>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</si>
  <si>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</si>
  <si>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</si>
  <si>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</si>
  <si>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</si>
  <si>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</si>
  <si>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</si>
  <si>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</si>
  <si>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</si>
  <si>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</si>
  <si>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</si>
  <si>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</si>
  <si>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</si>
  <si>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</si>
  <si>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</si>
  <si>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</si>
  <si>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</si>
  <si>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</si>
  <si>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</si>
  <si>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</si>
  <si>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</si>
  <si>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</si>
  <si>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</si>
  <si>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</si>
  <si>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</si>
  <si>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</si>
  <si>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</si>
  <si>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</si>
  <si>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</si>
  <si>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</si>
  <si>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</si>
  <si>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</si>
  <si>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</si>
  <si>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</si>
  <si>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</si>
  <si>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</si>
  <si>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</si>
  <si>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</si>
  <si>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</si>
  <si>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</si>
  <si>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</si>
  <si>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</si>
  <si>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</si>
  <si>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</si>
  <si>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</si>
  <si>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</si>
  <si>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</si>
  <si>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</si>
  <si>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</si>
  <si>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</si>
  <si>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</si>
  <si>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</si>
  <si>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</si>
  <si>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</si>
  <si>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</si>
  <si>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</si>
  <si>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</si>
  <si>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</si>
  <si>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</si>
  <si>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</si>
  <si>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</si>
  <si>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</si>
  <si>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</si>
  <si>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</si>
  <si>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</si>
  <si>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</si>
  <si>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</si>
  <si>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</si>
  <si>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</si>
  <si>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</si>
  <si>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</si>
  <si>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</si>
  <si>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</si>
  <si>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</si>
  <si>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</si>
  <si>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</si>
  <si>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</si>
  <si>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</si>
  <si>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</si>
  <si>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</si>
  <si>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</si>
  <si>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</si>
  <si>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</si>
  <si>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</si>
  <si>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</si>
  <si>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</si>
  <si>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</si>
  <si>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</si>
  <si>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</si>
  <si>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</si>
  <si>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</si>
  <si>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</si>
  <si>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</si>
  <si>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</si>
  <si>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</si>
  <si>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</si>
  <si>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</si>
  <si>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</si>
  <si>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</si>
  <si>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</si>
  <si>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</si>
  <si>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</si>
  <si>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</si>
  <si>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</si>
  <si>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</si>
  <si>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</si>
  <si>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</si>
  <si>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</si>
  <si>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</si>
  <si>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</si>
  <si>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</si>
  <si>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</si>
  <si>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</si>
  <si>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</si>
  <si>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</si>
  <si>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</si>
  <si>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</si>
  <si>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</si>
  <si>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</si>
  <si>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</si>
  <si>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</si>
  <si>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</si>
  <si>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</si>
  <si>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</si>
  <si>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</si>
  <si>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</si>
  <si>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</si>
  <si>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</si>
  <si>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</si>
  <si>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</si>
  <si>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</si>
  <si>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</si>
  <si>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</si>
  <si>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</si>
  <si>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</si>
  <si>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</si>
  <si>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</si>
  <si>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</si>
  <si>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</si>
  <si>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</si>
  <si>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</si>
  <si>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</si>
  <si>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</si>
  <si>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</si>
  <si>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</si>
  <si>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</si>
  <si>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</si>
  <si>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</si>
  <si>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</si>
  <si>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</si>
  <si>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</si>
  <si>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</si>
  <si>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</si>
  <si>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</si>
  <si>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</si>
  <si>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</si>
  <si>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</si>
  <si>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</si>
  <si>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</si>
  <si>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</si>
  <si>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</si>
  <si>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</si>
  <si>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</si>
  <si>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</si>
  <si>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</si>
  <si>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</si>
  <si>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</si>
  <si>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</si>
  <si>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</si>
  <si>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</si>
  <si>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</si>
  <si>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</si>
  <si>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</si>
  <si>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</si>
  <si>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</si>
  <si>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</si>
  <si>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</si>
  <si>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</si>
  <si>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</si>
  <si>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</si>
  <si>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</si>
  <si>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</si>
  <si>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</si>
  <si>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</si>
  <si>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</si>
  <si>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</si>
  <si>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</si>
  <si>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</si>
  <si>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</si>
  <si>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</si>
  <si>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</si>
  <si>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</si>
  <si>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</si>
  <si>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</si>
  <si>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</si>
  <si>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</si>
  <si>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</si>
  <si>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</si>
  <si>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</si>
  <si>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</si>
  <si>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</si>
  <si>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</si>
  <si>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</si>
  <si>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</si>
  <si>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</si>
  <si>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</si>
  <si>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</si>
  <si>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</si>
  <si>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</si>
  <si>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</si>
  <si>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</si>
  <si>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</si>
  <si>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</si>
  <si>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</si>
  <si>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</si>
  <si>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</si>
  <si>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</si>
  <si>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</si>
  <si>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</si>
  <si>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</si>
  <si>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</si>
  <si>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</si>
  <si>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</si>
  <si>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</si>
  <si>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</si>
  <si>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</si>
  <si>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</si>
  <si>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</si>
  <si>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</si>
  <si>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</si>
  <si>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</si>
  <si>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</si>
  <si>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</si>
  <si>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</si>
  <si>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</si>
  <si>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</si>
  <si>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</si>
  <si>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</si>
  <si>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</si>
  <si>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</si>
  <si>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</si>
  <si>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</si>
  <si>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</si>
  <si>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</si>
  <si>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</si>
  <si>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</si>
  <si>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</si>
  <si>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</si>
  <si>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</si>
  <si>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</si>
  <si>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</si>
  <si>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</si>
  <si>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</si>
  <si>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</si>
  <si>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</si>
  <si>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</si>
  <si>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</si>
  <si>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</si>
  <si>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</si>
  <si>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</si>
  <si>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</si>
  <si>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</si>
  <si>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</si>
  <si>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</si>
  <si>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</si>
  <si>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</si>
  <si>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</si>
  <si>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</si>
  <si>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</si>
  <si>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</si>
  <si>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</si>
  <si>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</si>
  <si>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</si>
  <si>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</si>
  <si>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</si>
  <si>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</si>
  <si>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</si>
  <si>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</si>
  <si>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</si>
  <si>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</si>
  <si>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</si>
  <si>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</si>
  <si>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</si>
  <si>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</si>
  <si>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</si>
  <si>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</si>
  <si>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</si>
  <si>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</si>
  <si>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</si>
  <si>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</si>
  <si>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</si>
  <si>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</si>
  <si>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</si>
  <si>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</si>
  <si>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</si>
  <si>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</si>
  <si>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</si>
  <si>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</si>
  <si>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</si>
  <si>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</si>
  <si>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</si>
  <si>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</si>
  <si>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</si>
  <si>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</si>
  <si>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</si>
  <si>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</si>
  <si>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</si>
  <si>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</si>
  <si>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</si>
  <si>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</si>
  <si>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</si>
  <si>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</si>
  <si>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</si>
  <si>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</si>
  <si>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</si>
  <si>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</si>
  <si>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</si>
  <si>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</si>
  <si>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</si>
  <si>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</si>
  <si>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</si>
  <si>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</si>
  <si>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</si>
  <si>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</si>
  <si>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</si>
  <si>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</si>
  <si>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</si>
  <si>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</si>
  <si>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</si>
  <si>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</si>
  <si>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</si>
  <si>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</si>
  <si>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</si>
  <si>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</si>
  <si>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</si>
  <si>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</si>
  <si>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</si>
  <si>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</si>
  <si>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</si>
  <si>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</si>
  <si>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</si>
  <si>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</si>
  <si>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</si>
  <si>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</si>
  <si>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</si>
  <si>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</si>
  <si>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</si>
  <si>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</si>
  <si>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</si>
  <si>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</si>
  <si>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</si>
  <si>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</si>
  <si>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</si>
  <si>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</si>
  <si>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</si>
  <si>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</si>
  <si>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</si>
  <si>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</si>
  <si>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</si>
  <si>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</si>
  <si>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</si>
  <si>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</si>
  <si>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</si>
  <si>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</si>
  <si>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</si>
  <si>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</si>
  <si>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</si>
  <si>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</si>
  <si>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</si>
  <si>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</si>
  <si>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</si>
  <si>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</si>
  <si>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</si>
  <si>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</si>
  <si>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</si>
  <si>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</si>
  <si>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</si>
  <si>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</si>
  <si>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</si>
  <si>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</si>
  <si>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</si>
  <si>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</si>
  <si>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</si>
  <si>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</si>
  <si>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</si>
  <si>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</si>
  <si>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</si>
  <si>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</si>
  <si>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</si>
  <si>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</si>
  <si>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</si>
  <si>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</si>
  <si>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</si>
  <si>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</si>
  <si>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</si>
  <si>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</si>
  <si>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</si>
  <si>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</si>
  <si>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</si>
  <si>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</si>
  <si>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</si>
  <si>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</si>
  <si>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</si>
  <si>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</si>
  <si>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</si>
  <si>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</si>
  <si>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</si>
  <si>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</si>
  <si>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</si>
  <si>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</si>
  <si>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</si>
  <si>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</si>
  <si>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</si>
  <si>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</si>
  <si>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</si>
  <si>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</si>
  <si>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</si>
  <si>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</si>
  <si>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</si>
  <si>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</si>
  <si>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</si>
  <si>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</si>
  <si>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</si>
  <si>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</si>
  <si>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</si>
  <si>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</si>
  <si>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</si>
  <si>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</si>
  <si>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</si>
  <si>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</si>
  <si>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</si>
  <si>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</si>
  <si>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</si>
  <si>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</si>
  <si>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</si>
  <si>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</si>
  <si>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</si>
  <si>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</si>
  <si>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</si>
  <si>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</si>
  <si>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</si>
  <si>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</si>
  <si>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</si>
  <si>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</si>
  <si>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</si>
  <si>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</si>
  <si>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</si>
  <si>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</si>
  <si>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</si>
  <si>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</si>
  <si>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</si>
  <si>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</si>
  <si>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</si>
  <si>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</si>
  <si>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</si>
  <si>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</si>
  <si>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</si>
  <si>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</si>
  <si>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</si>
  <si>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</si>
  <si>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</si>
  <si>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</si>
  <si>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</si>
  <si>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</si>
  <si>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</si>
  <si>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</si>
  <si>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</si>
  <si>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</si>
  <si>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</si>
  <si>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</si>
  <si>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</si>
  <si>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</si>
  <si>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</si>
  <si>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</si>
  <si>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</si>
  <si>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</si>
  <si>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</si>
  <si>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</si>
  <si>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</si>
  <si>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</si>
  <si>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</si>
  <si>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</si>
  <si>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</si>
  <si>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</si>
  <si>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</si>
  <si>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</si>
  <si>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</si>
  <si>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</si>
  <si>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</si>
  <si>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</si>
  <si>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</si>
  <si>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</si>
  <si>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</si>
  <si>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</si>
  <si>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</si>
  <si>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</si>
  <si>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</si>
  <si>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</si>
  <si>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</si>
  <si>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</si>
  <si>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</si>
  <si>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</si>
  <si>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</si>
  <si>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</si>
  <si>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</si>
  <si>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</si>
  <si>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</si>
  <si>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</si>
  <si>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</si>
  <si>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</si>
  <si>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</si>
  <si>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</si>
  <si>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</si>
  <si>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</si>
  <si>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</si>
  <si>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</si>
  <si>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</si>
  <si>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</si>
  <si>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</si>
  <si>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</si>
  <si>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</si>
  <si>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</si>
  <si>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</si>
  <si>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</si>
  <si>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</si>
  <si>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</si>
  <si>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</si>
  <si>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</si>
  <si>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</si>
  <si>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</si>
  <si>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</si>
  <si>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</si>
  <si>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</si>
  <si>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</si>
  <si>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</si>
  <si>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</si>
  <si>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</si>
  <si>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</si>
  <si>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</si>
  <si>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</si>
  <si>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</si>
  <si>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</si>
  <si>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</si>
  <si>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</si>
  <si>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</si>
  <si>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</si>
  <si>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</si>
  <si>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</si>
  <si>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</si>
  <si>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</si>
  <si>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</si>
  <si>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</si>
  <si>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</si>
  <si>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</si>
  <si>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</si>
  <si>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</si>
  <si>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</si>
  <si>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</si>
  <si>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</si>
  <si>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</si>
  <si>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</si>
  <si>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</si>
  <si>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</si>
  <si>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</si>
  <si>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</si>
  <si>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</si>
  <si>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</si>
  <si>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</si>
  <si>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</si>
  <si>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</si>
  <si>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</si>
  <si>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</si>
  <si>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</si>
  <si>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</si>
  <si>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</si>
  <si>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</si>
  <si>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</si>
  <si>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</si>
  <si>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</si>
  <si>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</si>
  <si>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</si>
  <si>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</si>
  <si>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</si>
  <si>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</si>
  <si>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</si>
  <si>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</si>
  <si>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</si>
  <si>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</si>
  <si>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</si>
  <si>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</si>
  <si>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</si>
  <si>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</si>
  <si>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</si>
  <si>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</si>
  <si>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</si>
  <si>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</si>
  <si>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</si>
  <si>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</si>
  <si>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</si>
  <si>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</si>
  <si>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</si>
  <si>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</si>
  <si>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</si>
  <si>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</si>
  <si>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</si>
  <si>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</si>
  <si>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</si>
  <si>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</si>
  <si>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</si>
  <si>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</si>
  <si>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</si>
  <si>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</si>
  <si>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</si>
  <si>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</si>
  <si>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</si>
  <si>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</si>
  <si>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</si>
  <si>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</si>
  <si>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</si>
  <si>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</si>
  <si>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</si>
  <si>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</si>
  <si>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</si>
  <si>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</si>
  <si>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</si>
  <si>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</si>
  <si>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</si>
  <si>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</si>
  <si>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</si>
  <si>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</si>
  <si>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</si>
  <si>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</si>
  <si>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</si>
  <si>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</si>
  <si>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</si>
  <si>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</si>
  <si>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</si>
  <si>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</si>
  <si>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</si>
  <si>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</si>
  <si>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</si>
  <si>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</si>
  <si>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</si>
  <si>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</si>
  <si>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</si>
  <si>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</si>
  <si>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</si>
  <si>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</si>
  <si>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</si>
  <si>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</si>
  <si>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</si>
  <si>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</si>
  <si>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</si>
  <si>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</si>
  <si>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</si>
  <si>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</si>
  <si>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</si>
  <si>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</si>
  <si>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</si>
  <si>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</si>
  <si>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</si>
  <si>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</si>
  <si>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</si>
  <si>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</si>
  <si>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</si>
  <si>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</si>
  <si>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</si>
  <si>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</si>
  <si>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</si>
  <si>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</si>
  <si>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</si>
  <si>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</si>
  <si>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</si>
  <si>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</si>
  <si>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</si>
  <si>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</si>
  <si>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</si>
  <si>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</si>
  <si>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</si>
  <si>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</si>
  <si>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</si>
  <si>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</si>
  <si>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</si>
  <si>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</si>
  <si>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</si>
  <si>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</si>
  <si>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</si>
  <si>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</si>
  <si>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</si>
  <si>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</si>
  <si>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</si>
  <si>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</si>
  <si>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</si>
  <si>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</si>
  <si>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</si>
  <si>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</si>
  <si>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</si>
  <si>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</si>
  <si>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</si>
  <si>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</si>
  <si>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</si>
  <si>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</si>
  <si>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</si>
  <si>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</si>
  <si>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</si>
  <si>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</si>
  <si>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</si>
  <si>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</si>
  <si>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</si>
  <si>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</si>
  <si>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</si>
  <si>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</si>
  <si>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</si>
  <si>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</si>
  <si>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</si>
  <si>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</si>
  <si>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</si>
  <si>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</si>
  <si>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</si>
  <si>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</si>
  <si>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</si>
  <si>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</si>
  <si>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</si>
  <si>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</si>
  <si>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</si>
  <si>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</si>
  <si>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</si>
  <si>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</si>
  <si>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</si>
  <si>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</si>
  <si>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</si>
  <si>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</si>
  <si>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</si>
  <si>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</si>
  <si>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</si>
  <si>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</si>
  <si>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</si>
  <si>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</si>
  <si>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</si>
  <si>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</si>
  <si>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</si>
  <si>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</si>
  <si>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</si>
  <si>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</si>
  <si>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</si>
  <si>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</si>
  <si>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</si>
  <si>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</si>
  <si>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</si>
  <si>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</si>
  <si>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</si>
  <si>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</si>
  <si>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</si>
  <si>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</si>
  <si>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</si>
  <si>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</si>
  <si>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</si>
  <si>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</si>
  <si>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</si>
  <si>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</si>
  <si>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</si>
  <si>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</si>
  <si>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</si>
  <si>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</si>
  <si>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</si>
  <si>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</si>
  <si>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</si>
  <si>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</si>
  <si>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</si>
  <si>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</si>
  <si>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</si>
  <si>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</si>
  <si>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</si>
  <si>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</si>
  <si>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</si>
  <si>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</si>
  <si>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</si>
  <si>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</si>
  <si>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</si>
  <si>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</si>
  <si>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</si>
  <si>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</si>
  <si>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</si>
  <si>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</si>
  <si>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</si>
  <si>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</si>
  <si>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</si>
  <si>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</si>
  <si>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</si>
  <si>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</si>
  <si>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</si>
  <si>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</si>
  <si>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</si>
  <si>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</si>
  <si>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</si>
  <si>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</si>
  <si>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</si>
  <si>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</si>
  <si>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</si>
  <si>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</si>
  <si>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</si>
  <si>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</si>
  <si>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</si>
  <si>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</si>
  <si>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</si>
  <si>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</si>
  <si>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</si>
  <si>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</si>
  <si>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</si>
  <si>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</si>
  <si>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</si>
  <si>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</si>
  <si>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</si>
  <si>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</si>
  <si>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</si>
  <si>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</si>
  <si>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</si>
  <si>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</si>
  <si>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</si>
  <si>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</si>
  <si>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</si>
  <si>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</si>
  <si>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</si>
  <si>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</si>
  <si>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</si>
  <si>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</si>
  <si>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</si>
  <si>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</si>
  <si>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</si>
  <si>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</si>
  <si>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</si>
  <si>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</si>
  <si>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</si>
  <si>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</si>
  <si>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</si>
  <si>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</si>
  <si>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</si>
  <si>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</si>
  <si>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</si>
  <si>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</si>
  <si>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</si>
  <si>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</si>
  <si>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</si>
  <si>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</si>
  <si>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</si>
  <si>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</si>
  <si>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</si>
  <si>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</si>
  <si>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</si>
  <si>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</si>
  <si>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</si>
  <si>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</si>
  <si>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</si>
  <si>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</si>
  <si>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</si>
  <si>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</si>
  <si>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</si>
  <si>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</si>
  <si>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</si>
  <si>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</si>
  <si>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</si>
  <si>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</si>
  <si>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</si>
  <si>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</si>
  <si>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</si>
  <si>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</si>
  <si>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</si>
  <si>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</si>
  <si>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</si>
  <si>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</si>
  <si>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</si>
  <si>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</si>
  <si>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</si>
  <si>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</si>
  <si>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</si>
  <si>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</si>
  <si>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</si>
  <si>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</si>
  <si>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</si>
  <si>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</si>
  <si>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</si>
  <si>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</si>
  <si>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</si>
  <si>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</si>
  <si>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</si>
  <si>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</si>
  <si>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</si>
  <si>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</si>
  <si>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</si>
  <si>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</si>
  <si>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</si>
  <si>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</si>
  <si>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</si>
  <si>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</si>
  <si>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</si>
  <si>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</si>
  <si>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</si>
  <si>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</si>
  <si>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</si>
  <si>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</si>
  <si>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</si>
  <si>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</si>
  <si>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</si>
  <si>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</si>
  <si>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</si>
  <si>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</si>
  <si>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</si>
  <si>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</si>
  <si>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</si>
  <si>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</si>
  <si>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</si>
  <si>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</si>
  <si>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</si>
  <si>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</si>
  <si>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</si>
  <si>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</si>
  <si>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</si>
  <si>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</si>
  <si>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</si>
  <si>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</si>
  <si>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</si>
  <si>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</si>
  <si>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</si>
  <si>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</si>
  <si>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</si>
  <si>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</si>
  <si>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</si>
  <si>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</si>
  <si>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</si>
  <si>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</si>
  <si>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</si>
  <si>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</si>
  <si>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</si>
  <si>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</si>
  <si>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</si>
  <si>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</si>
  <si>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</si>
  <si>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</si>
  <si>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</si>
  <si>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</si>
  <si>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</si>
  <si>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</si>
  <si>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</si>
  <si>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</si>
  <si>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</si>
  <si>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</si>
  <si>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</si>
  <si>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</si>
  <si>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</si>
  <si>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</si>
  <si>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</si>
  <si>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</si>
  <si>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</si>
  <si>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</si>
  <si>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</si>
  <si>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</si>
  <si>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</si>
  <si>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</si>
  <si>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</si>
  <si>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</si>
  <si>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</si>
  <si>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</si>
  <si>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</si>
  <si>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</si>
  <si>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</si>
  <si>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</si>
  <si>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</si>
  <si>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</si>
  <si>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</si>
  <si>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</si>
  <si>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</si>
  <si>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</si>
  <si>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</si>
  <si>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</si>
  <si>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</si>
  <si>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</si>
  <si>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</si>
  <si>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</si>
  <si>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</si>
  <si>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</si>
  <si>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</si>
  <si>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</si>
  <si>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</si>
  <si>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</si>
  <si>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</si>
  <si>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</si>
  <si>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</si>
  <si>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</si>
  <si>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</si>
  <si>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</si>
  <si>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</si>
  <si>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</si>
  <si>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</si>
  <si>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</si>
  <si>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</si>
  <si>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</si>
  <si>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</si>
  <si>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</si>
  <si>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</si>
  <si>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</si>
  <si>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</si>
  <si>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</si>
  <si>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</si>
  <si>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</si>
  <si>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</si>
  <si>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</si>
  <si>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</si>
  <si>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</si>
  <si>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</si>
  <si>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</si>
  <si>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</si>
  <si>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</si>
  <si>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</si>
  <si>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</si>
  <si>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</si>
  <si>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</si>
  <si>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</si>
  <si>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</si>
  <si>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</si>
  <si>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</si>
  <si>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</si>
  <si>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</si>
  <si>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</si>
  <si>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</si>
  <si>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</si>
  <si>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</si>
  <si>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</si>
  <si>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</si>
  <si>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</si>
  <si>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</si>
  <si>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</si>
  <si>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</si>
  <si>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</si>
  <si>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</si>
  <si>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</si>
  <si>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</si>
  <si>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</si>
  <si>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</si>
  <si>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</si>
  <si>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</si>
  <si>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</si>
  <si>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</si>
  <si>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</si>
  <si>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</si>
  <si>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</si>
  <si>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</si>
  <si>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</si>
  <si>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</si>
  <si>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</si>
  <si>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</si>
  <si>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</si>
  <si>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</si>
  <si>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</si>
  <si>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</si>
  <si>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</si>
  <si>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</si>
  <si>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</si>
  <si>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</si>
  <si>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</si>
  <si>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</si>
  <si>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</si>
  <si>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</si>
  <si>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</si>
  <si>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</si>
  <si>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</si>
  <si>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</si>
  <si>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</si>
  <si>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</si>
  <si>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</si>
  <si>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</si>
  <si>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</si>
  <si>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</si>
  <si>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</si>
  <si>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</si>
  <si>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</si>
  <si>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</si>
  <si>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</si>
  <si>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</si>
  <si>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</si>
  <si>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</si>
  <si>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</si>
  <si>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</si>
  <si>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</si>
  <si>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</si>
  <si>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</si>
  <si>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</si>
  <si>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</si>
  <si>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</si>
  <si>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</si>
  <si>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</si>
  <si>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</si>
  <si>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</si>
  <si>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</si>
  <si>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</si>
  <si>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</si>
  <si>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</si>
  <si>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</si>
  <si>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</si>
  <si>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</si>
  <si>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</si>
  <si>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</si>
  <si>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</si>
  <si>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</si>
  <si>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</si>
  <si>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</si>
  <si>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</si>
  <si>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</si>
  <si>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</si>
  <si>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</si>
  <si>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</si>
  <si>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</si>
  <si>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</si>
  <si>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</si>
  <si>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</si>
  <si>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</si>
  <si>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</si>
  <si>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</si>
  <si>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</si>
  <si>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</si>
  <si>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</si>
  <si>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</si>
  <si>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</si>
  <si>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</si>
  <si>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</si>
  <si>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</si>
  <si>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</si>
  <si>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</si>
  <si>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</si>
  <si>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</si>
  <si>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</si>
  <si>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</si>
  <si>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</si>
  <si>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</si>
  <si>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</si>
  <si>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</si>
  <si>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</si>
  <si>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</si>
  <si>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</si>
  <si>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</si>
  <si>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</si>
  <si>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</si>
  <si>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</si>
  <si>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</si>
  <si>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</si>
  <si>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</si>
  <si>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</si>
  <si>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</si>
  <si>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</si>
  <si>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</si>
  <si>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</si>
  <si>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</si>
  <si>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</si>
  <si>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</si>
  <si>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</si>
  <si>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</si>
  <si>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</si>
  <si>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</si>
  <si>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</si>
  <si>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</si>
  <si>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</si>
  <si>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</si>
  <si>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</si>
  <si>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</si>
  <si>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</si>
  <si>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</si>
  <si>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</si>
  <si>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</si>
  <si>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</si>
  <si>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</si>
  <si>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</si>
  <si>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</si>
  <si>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</si>
  <si>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</si>
  <si>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</si>
  <si>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</si>
  <si>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</si>
  <si>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</si>
  <si>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</si>
  <si>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</si>
  <si>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</si>
  <si>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</si>
  <si>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</si>
  <si>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</si>
  <si>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</si>
  <si>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</si>
  <si>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</si>
  <si>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</si>
  <si>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</si>
  <si>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</si>
  <si>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</si>
  <si>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</si>
  <si>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</si>
  <si>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</si>
  <si>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</si>
  <si>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</si>
  <si>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</si>
  <si>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</si>
  <si>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</si>
  <si>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</si>
  <si>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</si>
  <si>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</si>
  <si>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</si>
  <si>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</si>
  <si>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</si>
  <si>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</si>
  <si>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</si>
  <si>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</si>
  <si>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</si>
  <si>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</si>
  <si>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</si>
  <si>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</si>
  <si>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</si>
  <si>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</si>
  <si>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</si>
  <si>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</si>
  <si>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</si>
  <si>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</si>
  <si>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</si>
  <si>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</si>
  <si>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</si>
  <si>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</si>
  <si>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</si>
  <si>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</si>
  <si>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</si>
  <si>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</si>
  <si>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</si>
  <si>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</si>
  <si>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</si>
  <si>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</si>
  <si>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</si>
  <si>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</si>
  <si>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</si>
  <si>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</si>
  <si>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</si>
  <si>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</si>
  <si>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</si>
  <si>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</si>
  <si>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</si>
  <si>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</si>
  <si>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</si>
  <si>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</si>
  <si>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</si>
  <si>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</si>
  <si>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</si>
  <si>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</si>
  <si>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</si>
  <si>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</si>
  <si>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</si>
  <si>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</si>
  <si>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</si>
  <si>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</si>
  <si>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</si>
  <si>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</si>
  <si>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</si>
  <si>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</si>
  <si>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</si>
  <si>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</si>
  <si>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</si>
  <si>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</si>
  <si>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</si>
  <si>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</si>
  <si>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</si>
  <si>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</si>
  <si>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</si>
  <si>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</si>
  <si>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</si>
  <si>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</si>
  <si>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</si>
  <si>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</si>
  <si>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</si>
  <si>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</si>
  <si>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</si>
  <si>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</si>
  <si>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</si>
  <si>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</si>
  <si>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</si>
  <si>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</si>
  <si>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</si>
  <si>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</si>
  <si>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</si>
  <si>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</si>
  <si>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</si>
  <si>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</si>
  <si>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</si>
  <si>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</si>
  <si>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</si>
  <si>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</si>
  <si>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</si>
  <si>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</si>
  <si>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</si>
  <si>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</si>
  <si>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</si>
  <si>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</si>
  <si>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</si>
  <si>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</si>
  <si>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</si>
  <si>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</si>
  <si>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</si>
  <si>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</si>
  <si>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</si>
  <si>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</si>
  <si>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</si>
  <si>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</si>
  <si>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</si>
  <si>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</si>
  <si>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</si>
  <si>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</si>
  <si>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</si>
  <si>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</si>
  <si>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</si>
  <si>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</si>
  <si>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</si>
  <si>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</si>
  <si>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</si>
  <si>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</si>
  <si>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</si>
  <si>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</si>
  <si>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</si>
  <si>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</si>
  <si>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</si>
  <si>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</si>
  <si>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</si>
  <si>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</si>
  <si>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</si>
  <si>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</si>
  <si>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</si>
  <si>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</si>
  <si>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</si>
  <si>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</si>
  <si>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</si>
  <si>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</si>
  <si>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</si>
  <si>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</si>
  <si>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</si>
  <si>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</si>
  <si>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</si>
  <si>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</si>
  <si>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</si>
  <si>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</si>
  <si>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</si>
  <si>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</si>
  <si>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</si>
  <si>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</si>
  <si>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</si>
  <si>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</si>
  <si>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</si>
  <si>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</si>
  <si>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</si>
  <si>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</si>
  <si>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</si>
  <si>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</si>
  <si>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</si>
  <si>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</si>
  <si>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</si>
  <si>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</si>
  <si>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</si>
  <si>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</si>
  <si>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</si>
  <si>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</si>
  <si>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</si>
  <si>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</si>
  <si>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</si>
  <si>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</si>
  <si>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</si>
  <si>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</si>
  <si>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</si>
  <si>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</si>
  <si>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</si>
  <si>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</si>
  <si>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</si>
  <si>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</si>
  <si>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</si>
  <si>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</si>
  <si>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</si>
  <si>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</si>
  <si>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</si>
  <si>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</si>
  <si>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</si>
  <si>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</si>
  <si>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</si>
  <si>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</si>
  <si>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</si>
  <si>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</si>
  <si>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</si>
  <si>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</si>
  <si>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</si>
  <si>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</si>
  <si>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</si>
  <si>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</si>
  <si>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</si>
  <si>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</si>
  <si>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</si>
  <si>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</si>
  <si>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</si>
  <si>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</si>
  <si>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</si>
  <si>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</si>
  <si>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</si>
  <si>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</si>
  <si>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</si>
  <si>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</si>
  <si>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</si>
  <si>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</si>
  <si>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</si>
  <si>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</si>
  <si>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</si>
  <si>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</si>
  <si>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</si>
  <si>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</si>
  <si>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</si>
  <si>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</si>
  <si>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</si>
  <si>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</si>
  <si>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</si>
  <si>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</si>
  <si>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</si>
  <si>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</si>
  <si>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</si>
  <si>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</si>
  <si>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</si>
  <si>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</si>
  <si>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</si>
  <si>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</si>
  <si>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</si>
  <si>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</si>
  <si>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</si>
  <si>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</si>
  <si>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</si>
  <si>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</si>
  <si>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</si>
  <si>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</si>
  <si>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</si>
  <si>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</si>
  <si>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</si>
  <si>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</si>
  <si>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</si>
  <si>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</si>
  <si>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</si>
  <si>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</si>
  <si>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</si>
  <si>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</si>
  <si>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</si>
  <si>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</si>
  <si>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</si>
  <si>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</si>
  <si>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</si>
  <si>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</si>
  <si>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</si>
  <si>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</si>
  <si>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</si>
  <si>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</si>
  <si>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</si>
  <si>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</si>
  <si>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</si>
  <si>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</si>
  <si>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</si>
  <si>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</si>
  <si>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</si>
  <si>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</si>
  <si>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</si>
  <si>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</si>
  <si>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</si>
  <si>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</si>
  <si>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</si>
  <si>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</si>
  <si>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</si>
  <si>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</si>
  <si>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</si>
  <si>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</si>
  <si>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</si>
  <si>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</si>
  <si>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</si>
  <si>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</si>
  <si>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</si>
  <si>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</si>
  <si>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</si>
  <si>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</si>
  <si>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</si>
  <si>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</si>
  <si>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</si>
  <si>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</si>
  <si>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</si>
  <si>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</si>
  <si>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</si>
  <si>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</si>
  <si>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</si>
  <si>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</si>
  <si>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</si>
  <si>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</si>
  <si>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</si>
  <si>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</si>
  <si>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</si>
  <si>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</si>
  <si>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</si>
  <si>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</si>
  <si>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</si>
  <si>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</si>
  <si>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</si>
  <si>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</si>
  <si>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</si>
  <si>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</si>
  <si>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</si>
  <si>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</si>
  <si>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</si>
  <si>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</si>
  <si>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</si>
  <si>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</si>
  <si>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</si>
  <si>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</si>
  <si>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</si>
  <si>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</si>
  <si>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</si>
  <si>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</si>
  <si>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</si>
  <si>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</si>
  <si>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</si>
  <si>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</si>
  <si>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</si>
  <si>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</si>
  <si>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</si>
  <si>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</si>
  <si>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</si>
  <si>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</si>
  <si>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</si>
  <si>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</si>
  <si>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</si>
  <si>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</si>
  <si>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</si>
  <si>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</si>
  <si>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</si>
  <si>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</si>
  <si>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</si>
  <si>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</si>
  <si>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</si>
  <si>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</si>
  <si>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</si>
  <si>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</si>
  <si>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</si>
  <si>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</si>
  <si>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</si>
  <si>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</si>
  <si>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</si>
  <si>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</si>
  <si>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</si>
  <si>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</si>
  <si>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</si>
  <si>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</si>
  <si>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</si>
  <si>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</si>
  <si>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</si>
  <si>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</si>
  <si>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</si>
  <si>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</si>
  <si>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</si>
  <si>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</si>
  <si>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</si>
  <si>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</si>
  <si>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</si>
  <si>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</si>
  <si>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</si>
  <si>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</si>
  <si>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</si>
  <si>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</si>
  <si>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</si>
  <si>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</si>
  <si>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</si>
  <si>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</si>
  <si>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</si>
  <si>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</si>
  <si>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</si>
  <si>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</si>
  <si>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</si>
  <si>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</si>
  <si>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</si>
  <si>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</si>
  <si>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</si>
  <si>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</si>
  <si>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</si>
  <si>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</si>
  <si>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</si>
  <si>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</si>
  <si>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</si>
  <si>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</si>
  <si>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</si>
  <si>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</si>
  <si>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</si>
  <si>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</si>
  <si>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</si>
  <si>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</si>
  <si>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</si>
  <si>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</si>
  <si>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</si>
  <si>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</si>
  <si>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</si>
  <si>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</si>
  <si>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</si>
  <si>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</si>
  <si>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</si>
  <si>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</si>
  <si>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</si>
  <si>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</si>
  <si>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</si>
  <si>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</si>
  <si>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</si>
  <si>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</si>
  <si>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</si>
  <si>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</si>
  <si>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</si>
  <si>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</si>
  <si>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</si>
  <si>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</si>
  <si>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</si>
  <si>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</si>
  <si>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</si>
  <si>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</si>
  <si>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</si>
  <si>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</si>
  <si>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</si>
  <si>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</si>
  <si>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</si>
  <si>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</si>
  <si>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</si>
  <si>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</si>
  <si>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</si>
  <si>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</si>
  <si>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</si>
  <si>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</si>
  <si>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</si>
  <si>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</si>
  <si>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</si>
  <si>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</si>
  <si>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</si>
  <si>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</si>
  <si>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</si>
  <si>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</si>
  <si>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</si>
  <si>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</si>
  <si>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</si>
  <si>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</si>
  <si>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</si>
  <si>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</si>
  <si>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</si>
  <si>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</si>
  <si>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</si>
  <si>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</si>
  <si>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</si>
  <si>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</si>
  <si>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</si>
  <si>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</si>
  <si>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</si>
  <si>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</si>
  <si>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</si>
  <si>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</si>
  <si>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</si>
  <si>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</si>
  <si>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</si>
  <si>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</si>
  <si>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</si>
  <si>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</si>
  <si>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</si>
  <si>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</si>
  <si>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</si>
  <si>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</si>
  <si>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</si>
  <si>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</si>
  <si>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</si>
  <si>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</si>
  <si>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</si>
  <si>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</si>
  <si>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</si>
  <si>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</si>
  <si>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</si>
  <si>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</si>
  <si>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</si>
  <si>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</si>
  <si>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</si>
  <si>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</si>
  <si>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</si>
  <si>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</si>
  <si>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</si>
  <si>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</si>
  <si>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</si>
  <si>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</si>
  <si>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</si>
  <si>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</si>
  <si>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</si>
  <si>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</si>
  <si>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</si>
  <si>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</si>
  <si>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</si>
  <si>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</si>
  <si>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</si>
  <si>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</si>
  <si>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</si>
  <si>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</si>
  <si>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</si>
  <si>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</si>
  <si>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</si>
  <si>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</si>
  <si>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</si>
  <si>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</si>
  <si>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</si>
  <si>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</si>
  <si>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</si>
  <si>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</si>
  <si>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</si>
  <si>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</si>
  <si>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</si>
  <si>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</si>
  <si>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</si>
  <si>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</si>
  <si>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</si>
  <si>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</si>
  <si>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</si>
  <si>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</si>
  <si>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</si>
  <si>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</si>
  <si>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</si>
  <si>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</si>
  <si>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</si>
  <si>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</si>
  <si>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</si>
  <si>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</si>
  <si>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</si>
  <si>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</si>
  <si>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</si>
  <si>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</si>
  <si>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</si>
  <si>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</si>
  <si>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</si>
  <si>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</si>
  <si>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</si>
  <si>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</si>
  <si>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</si>
  <si>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</si>
  <si>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</si>
  <si>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</si>
  <si>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</si>
  <si>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</si>
  <si>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</si>
  <si>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</si>
  <si>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</si>
  <si>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</si>
  <si>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</si>
  <si>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</si>
  <si>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</si>
  <si>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</si>
  <si>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</si>
  <si>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</si>
  <si>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</si>
  <si>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</si>
  <si>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</si>
  <si>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</si>
  <si>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</si>
  <si>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</si>
  <si>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</si>
  <si>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</si>
  <si>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</si>
  <si>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</si>
  <si>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</si>
  <si>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</si>
  <si>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</si>
  <si>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</si>
  <si>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</si>
  <si>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</si>
  <si>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</si>
  <si>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</si>
  <si>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</si>
  <si>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</si>
  <si>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</si>
  <si>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</si>
  <si>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</si>
  <si>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</si>
  <si>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</si>
  <si>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</si>
  <si>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</si>
  <si>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</si>
  <si>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</si>
  <si>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</si>
  <si>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</si>
  <si>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</si>
  <si>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</si>
  <si>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</si>
  <si>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</si>
  <si>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</si>
  <si>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</si>
  <si>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</si>
  <si>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</si>
  <si>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</si>
  <si>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</si>
  <si>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</si>
  <si>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</si>
  <si>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</si>
  <si>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</si>
  <si>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</si>
  <si>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</si>
  <si>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</si>
  <si>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</si>
  <si>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</si>
  <si>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</si>
  <si>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</si>
  <si>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</si>
  <si>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</si>
  <si>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</si>
  <si>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</si>
  <si>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</si>
  <si>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</si>
  <si>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</si>
  <si>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</si>
  <si>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</si>
  <si>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</si>
  <si>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</si>
  <si>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</si>
  <si>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</si>
  <si>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</si>
  <si>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</si>
  <si>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</si>
  <si>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</si>
  <si>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</si>
  <si>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</si>
  <si>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</si>
  <si>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</si>
  <si>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</si>
  <si>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</si>
  <si>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</si>
  <si>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</si>
  <si>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</si>
  <si>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</si>
  <si>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</si>
  <si>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</si>
  <si>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</si>
  <si>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</si>
  <si>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</si>
  <si>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</si>
  <si>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</si>
  <si>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</si>
  <si>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</si>
  <si>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</si>
  <si>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</si>
  <si>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</si>
  <si>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</si>
  <si>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</si>
  <si>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</si>
  <si>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</si>
  <si>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</si>
  <si>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</si>
  <si>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</si>
  <si>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</si>
  <si>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</si>
  <si>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</si>
  <si>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</si>
  <si>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</si>
  <si>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</si>
  <si>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</si>
  <si>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</si>
  <si>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</si>
  <si>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</si>
  <si>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</si>
  <si>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</si>
  <si>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</si>
  <si>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</si>
  <si>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</si>
  <si>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</si>
  <si>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</si>
  <si>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</si>
  <si>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</si>
  <si>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</si>
  <si>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</si>
  <si>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</si>
  <si>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</si>
  <si>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</si>
  <si>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</si>
  <si>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</si>
  <si>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</si>
  <si>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</si>
  <si>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</si>
  <si>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</si>
  <si>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</si>
  <si>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</si>
  <si>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</si>
  <si>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</si>
  <si>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</si>
  <si>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</si>
  <si>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</si>
  <si>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</si>
  <si>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</si>
  <si>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</si>
  <si>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</si>
  <si>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</si>
  <si>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</si>
  <si>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</si>
  <si>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</si>
  <si>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</si>
  <si>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</si>
  <si>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</si>
  <si>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</si>
  <si>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</si>
  <si>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</si>
  <si>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</si>
  <si>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</si>
  <si>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</si>
  <si>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</si>
  <si>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</si>
  <si>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</si>
  <si>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</si>
  <si>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</si>
  <si>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</si>
  <si>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</si>
  <si>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</si>
  <si>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</si>
  <si>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</si>
  <si>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</si>
  <si>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</si>
  <si>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</si>
  <si>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</si>
  <si>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</si>
  <si>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</si>
  <si>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</si>
  <si>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</si>
  <si>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</si>
  <si>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</si>
  <si>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</si>
  <si>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</si>
  <si>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</si>
  <si>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</si>
  <si>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</si>
  <si>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</si>
  <si>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</si>
  <si>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</si>
  <si>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</si>
  <si>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</si>
  <si>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</si>
  <si>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</si>
  <si>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</si>
  <si>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</si>
  <si>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</si>
  <si>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</si>
  <si>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</si>
  <si>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</si>
  <si>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</si>
  <si>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</si>
  <si>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</si>
  <si>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</si>
  <si>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</si>
  <si>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</si>
  <si>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</si>
  <si>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</si>
  <si>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</si>
  <si>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</si>
  <si>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</si>
  <si>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</si>
  <si>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</si>
  <si>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</si>
  <si>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</si>
  <si>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</si>
  <si>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</si>
  <si>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</si>
  <si>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</si>
  <si>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</si>
  <si>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</si>
  <si>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</si>
  <si>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</si>
  <si>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</si>
  <si>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</si>
  <si>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</si>
  <si>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</si>
  <si>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</si>
  <si>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</si>
  <si>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</si>
  <si>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</si>
  <si>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</si>
  <si>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</si>
  <si>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</si>
  <si>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</si>
  <si>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</si>
  <si>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</si>
  <si>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</si>
  <si>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</si>
  <si>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</si>
  <si>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</si>
  <si>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</si>
  <si>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</si>
  <si>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</si>
  <si>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</si>
  <si>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</si>
  <si>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</si>
  <si>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</si>
  <si>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</si>
  <si>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</si>
  <si>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</si>
  <si>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</si>
  <si>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</si>
  <si>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</si>
  <si>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</si>
  <si>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</si>
  <si>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</si>
  <si>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</si>
  <si>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</si>
  <si>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</si>
  <si>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</si>
  <si>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</si>
  <si>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</si>
  <si>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</si>
  <si>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</si>
  <si>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</si>
  <si>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</si>
  <si>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</si>
  <si>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</si>
  <si>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</si>
  <si>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</si>
  <si>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</si>
  <si>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</si>
  <si>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</si>
  <si>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</si>
  <si>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</si>
  <si>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</si>
  <si>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</si>
  <si>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</si>
  <si>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</si>
  <si>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</si>
  <si>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</si>
  <si>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</si>
  <si>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</si>
  <si>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</si>
  <si>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</si>
  <si>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</si>
  <si>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</si>
  <si>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</si>
  <si>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</si>
  <si>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</si>
  <si>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</si>
  <si>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</si>
  <si>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</si>
  <si>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</si>
  <si>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</si>
  <si>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</si>
  <si>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</si>
  <si>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</si>
  <si>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</si>
  <si>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</si>
  <si>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</si>
  <si>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</si>
  <si>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</si>
  <si>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</si>
  <si>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</si>
  <si>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</si>
  <si>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</si>
  <si>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</si>
  <si>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</si>
  <si>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</si>
  <si>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</si>
  <si>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</si>
  <si>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</si>
  <si>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</si>
  <si>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</si>
  <si>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</si>
  <si>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</si>
  <si>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</si>
  <si>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</si>
  <si>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</si>
  <si>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</si>
  <si>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</si>
  <si>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</si>
  <si>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</si>
  <si>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</si>
  <si>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</si>
  <si>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</si>
  <si>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</si>
  <si>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</si>
  <si>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</si>
  <si>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</si>
  <si>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</si>
  <si>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</si>
  <si>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</si>
  <si>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</si>
  <si>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</si>
  <si>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</si>
  <si>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</si>
  <si>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</si>
  <si>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</si>
  <si>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</si>
  <si>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</si>
  <si>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</si>
  <si>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</si>
  <si>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</si>
  <si>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</si>
  <si>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</si>
  <si>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</si>
  <si>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</si>
  <si>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</si>
  <si>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</si>
  <si>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</si>
  <si>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</si>
  <si>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</si>
  <si>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</si>
  <si>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</si>
  <si>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</si>
  <si>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</si>
  <si>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</si>
  <si>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</si>
  <si>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</si>
  <si>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</si>
  <si>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</si>
  <si>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</si>
  <si>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</si>
  <si>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</si>
  <si>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</si>
  <si>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</si>
  <si>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</si>
  <si>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</si>
  <si>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</si>
  <si>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</si>
  <si>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</si>
  <si>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</si>
  <si>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</si>
  <si>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</si>
  <si>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</si>
  <si>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</si>
  <si>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</si>
  <si>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</si>
  <si>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</si>
  <si>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</si>
  <si>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</si>
  <si>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</si>
  <si>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</si>
  <si>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</si>
  <si>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</si>
  <si>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</si>
  <si>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</si>
  <si>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</si>
  <si>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</si>
  <si>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</si>
  <si>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</si>
  <si>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</si>
  <si>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</si>
  <si>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</si>
  <si>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</si>
  <si>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</si>
  <si>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</si>
  <si>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</si>
  <si>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</si>
  <si>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</si>
  <si>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</si>
  <si>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</si>
  <si>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</si>
  <si>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</si>
  <si>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</si>
  <si>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</si>
  <si>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</si>
  <si>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</si>
  <si>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</si>
  <si>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</si>
  <si>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</si>
  <si>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</si>
  <si>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</si>
  <si>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</si>
  <si>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</si>
  <si>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</si>
  <si>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</si>
  <si>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</si>
  <si>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</si>
  <si>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</si>
  <si>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</si>
  <si>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</si>
  <si>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</si>
  <si>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</si>
  <si>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</si>
  <si>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</si>
  <si>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</si>
  <si>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</si>
  <si>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</si>
  <si>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</si>
  <si>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</si>
  <si>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</si>
  <si>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</si>
  <si>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</si>
  <si>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</si>
  <si>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</si>
  <si>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</si>
  <si>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</si>
  <si>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</si>
  <si>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</si>
  <si>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</si>
  <si>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</si>
  <si>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</si>
  <si>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</si>
  <si>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</si>
  <si>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</si>
  <si>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</si>
  <si>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</si>
  <si>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</si>
  <si>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</si>
  <si>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</si>
  <si>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</si>
  <si>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</si>
  <si>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</si>
  <si>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</si>
  <si>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</si>
  <si>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</si>
  <si>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</si>
  <si>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</si>
  <si>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</si>
  <si>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</si>
  <si>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</si>
  <si>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</si>
  <si>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</si>
  <si>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</si>
  <si>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</si>
  <si>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</si>
  <si>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</si>
  <si>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</si>
  <si>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</si>
  <si>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</si>
  <si>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</si>
  <si>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</si>
  <si>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</si>
  <si>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</si>
  <si>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</si>
  <si>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</si>
  <si>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</si>
  <si>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</si>
  <si>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</si>
  <si>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</si>
  <si>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</si>
  <si>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</si>
  <si>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</si>
  <si>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</si>
  <si>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</si>
  <si>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</si>
  <si>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</si>
  <si>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</si>
  <si>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</si>
  <si>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</si>
  <si>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</si>
  <si>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</si>
  <si>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</si>
  <si>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</si>
  <si>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</si>
  <si>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</si>
  <si>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</si>
  <si>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</si>
  <si>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</si>
  <si>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</si>
  <si>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</si>
  <si>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</si>
  <si>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</si>
  <si>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</si>
  <si>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</si>
  <si>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</si>
  <si>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</si>
  <si>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</si>
  <si>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</si>
  <si>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</si>
  <si>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</si>
  <si>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</si>
  <si>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</si>
  <si>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</si>
  <si>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</si>
  <si>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</si>
  <si>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</si>
  <si>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</si>
  <si>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</si>
  <si>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</si>
  <si>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</si>
  <si>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</si>
  <si>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</si>
  <si>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</si>
  <si>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</si>
  <si>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</si>
  <si>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</si>
  <si>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</si>
  <si>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</si>
  <si>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</si>
  <si>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</si>
  <si>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</si>
  <si>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</si>
  <si>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</si>
  <si>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</si>
  <si>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</si>
  <si>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</si>
  <si>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</si>
  <si>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</si>
  <si>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</si>
  <si>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</si>
  <si>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</si>
  <si>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</si>
  <si>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</si>
  <si>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</si>
  <si>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</si>
  <si>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</si>
  <si>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</si>
  <si>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</si>
  <si>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</si>
  <si>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</si>
  <si>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</si>
  <si>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</si>
  <si>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</si>
  <si>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</si>
  <si>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</si>
  <si>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</si>
  <si>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</si>
  <si>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</si>
  <si>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</si>
  <si>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</si>
  <si>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</si>
  <si>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</si>
  <si>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</si>
  <si>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</si>
  <si>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</si>
  <si>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</si>
  <si>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</si>
  <si>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</si>
  <si>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</si>
  <si>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</si>
  <si>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</si>
  <si>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</si>
  <si>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</si>
  <si>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</si>
  <si>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</si>
  <si>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</si>
  <si>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</si>
  <si>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</si>
  <si>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</si>
  <si>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</si>
  <si>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</si>
  <si>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</si>
  <si>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</si>
  <si>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</si>
  <si>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</si>
  <si>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</si>
  <si>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</si>
  <si>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</si>
  <si>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</si>
  <si>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</si>
  <si>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</si>
  <si>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</si>
  <si>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</si>
  <si>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</si>
  <si>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</si>
  <si>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</si>
  <si>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</si>
  <si>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</si>
  <si>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</si>
  <si>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</si>
  <si>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</si>
  <si>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</si>
  <si>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</si>
  <si>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</si>
  <si>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</si>
  <si>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</si>
  <si>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</si>
  <si>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</si>
  <si>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</si>
  <si>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</si>
  <si>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</si>
  <si>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</si>
  <si>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</si>
  <si>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</si>
  <si>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</si>
  <si>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</si>
  <si>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</si>
  <si>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</si>
  <si>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</si>
  <si>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</si>
  <si>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</si>
  <si>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</si>
  <si>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</si>
  <si>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</si>
  <si>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</si>
  <si>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</si>
  <si>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</si>
  <si>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</si>
  <si>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</si>
  <si>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</si>
  <si>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</si>
  <si>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</si>
  <si>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</si>
  <si>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</si>
  <si>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</si>
  <si>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</si>
  <si>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</si>
  <si>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</si>
  <si>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</si>
  <si>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</si>
  <si>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</si>
  <si>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</si>
  <si>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</si>
  <si>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</si>
  <si>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</si>
  <si>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</si>
  <si>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</si>
  <si>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</si>
  <si>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</si>
  <si>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</si>
  <si>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</si>
  <si>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</si>
  <si>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</si>
  <si>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</si>
  <si>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</si>
  <si>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</si>
  <si>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</si>
  <si>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</si>
  <si>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</si>
  <si>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</si>
  <si>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</si>
  <si>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</si>
  <si>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</si>
  <si>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</si>
  <si>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</si>
  <si>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</si>
  <si>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</si>
  <si>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</si>
  <si>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</si>
  <si>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</si>
  <si>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</si>
  <si>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</si>
  <si>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</si>
  <si>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</si>
  <si>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</si>
  <si>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</si>
  <si>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</si>
  <si>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</si>
  <si>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</si>
  <si>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</si>
  <si>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</si>
  <si>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</si>
  <si>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</si>
  <si>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</si>
  <si>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</si>
  <si>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</si>
  <si>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</si>
  <si>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</si>
  <si>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</si>
  <si>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</si>
  <si>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</si>
  <si>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</si>
  <si>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</si>
  <si>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</si>
  <si>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</si>
  <si>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</si>
  <si>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</si>
  <si>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</si>
  <si>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</si>
  <si>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</si>
  <si>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</si>
  <si>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</si>
  <si>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</si>
  <si>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</si>
  <si>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</si>
  <si>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</si>
  <si>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</si>
  <si>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</si>
  <si>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</si>
  <si>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</si>
  <si>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</si>
  <si>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</si>
  <si>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</si>
  <si>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</si>
  <si>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</si>
  <si>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</si>
  <si>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</si>
  <si>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</si>
  <si>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</si>
  <si>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</si>
  <si>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</si>
  <si>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</si>
  <si>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</si>
  <si>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</si>
  <si>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</si>
  <si>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</si>
  <si>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</si>
  <si>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</si>
  <si>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</si>
  <si>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</si>
  <si>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</si>
  <si>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</si>
  <si>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</si>
  <si>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</si>
  <si>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</si>
  <si>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</si>
  <si>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</si>
  <si>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</si>
  <si>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</si>
  <si>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</si>
  <si>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</si>
  <si>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</si>
  <si>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</si>
  <si>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</si>
  <si>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</si>
  <si>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</si>
  <si>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</si>
  <si>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</si>
  <si>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</si>
  <si>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</si>
  <si>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</si>
  <si>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</si>
  <si>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</si>
  <si>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</si>
  <si>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</si>
  <si>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</si>
  <si>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</si>
  <si>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</si>
  <si>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</si>
  <si>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</si>
  <si>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</si>
  <si>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</si>
  <si>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</si>
  <si>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</si>
  <si>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</si>
  <si>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</si>
  <si>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</si>
  <si>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</si>
  <si>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</si>
  <si>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</si>
  <si>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</si>
  <si>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</si>
  <si>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</si>
  <si>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</si>
  <si>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</si>
  <si>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</si>
  <si>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</si>
  <si>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</si>
  <si>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</si>
  <si>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</si>
  <si>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</si>
  <si>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</si>
  <si>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</si>
  <si>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</si>
  <si>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</si>
  <si>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</si>
  <si>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</si>
  <si>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</si>
  <si>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</si>
  <si>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</si>
  <si>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</si>
  <si>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</si>
  <si>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</si>
  <si>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</si>
  <si>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</si>
  <si>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</si>
  <si>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</si>
  <si>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</si>
  <si>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</si>
  <si>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</si>
  <si>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</si>
  <si>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</si>
  <si>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</si>
  <si>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</si>
  <si>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</si>
  <si>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</si>
  <si>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</si>
  <si>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</si>
  <si>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</si>
  <si>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</si>
  <si>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</si>
  <si>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</si>
  <si>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</si>
  <si>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</si>
  <si>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</si>
  <si>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</si>
  <si>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</si>
  <si>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</si>
  <si>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</si>
  <si>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</si>
  <si>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</si>
  <si>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</si>
  <si>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</si>
  <si>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</si>
  <si>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</si>
  <si>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</si>
  <si>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</si>
  <si>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</si>
  <si>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</si>
  <si>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</si>
  <si>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</si>
  <si>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</si>
  <si>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</si>
  <si>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</si>
  <si>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</si>
  <si>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</si>
  <si>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</si>
  <si>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</si>
  <si>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</si>
  <si>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</si>
  <si>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</si>
  <si>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</si>
  <si>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</si>
  <si>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</si>
  <si>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</si>
  <si>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</si>
  <si>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</si>
  <si>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</si>
  <si>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</si>
  <si>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</si>
  <si>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</si>
  <si>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</si>
  <si>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</si>
  <si>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</si>
  <si>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</si>
  <si>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</si>
  <si>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</si>
  <si>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</si>
  <si>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</si>
  <si>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</si>
  <si>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</si>
  <si>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</si>
  <si>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</si>
  <si>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</si>
  <si>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</si>
  <si>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</si>
  <si>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</si>
  <si>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</si>
  <si>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</si>
  <si>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</si>
  <si>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</si>
  <si>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</si>
  <si>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</si>
  <si>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</si>
  <si>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</si>
  <si>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</si>
  <si>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</si>
  <si>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</si>
  <si>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</si>
  <si>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</si>
  <si>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</si>
  <si>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</si>
  <si>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</si>
  <si>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</si>
  <si>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</si>
  <si>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</si>
  <si>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</si>
  <si>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</si>
  <si>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</si>
  <si>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</si>
  <si>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</si>
  <si>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</si>
  <si>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</si>
  <si>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</si>
  <si>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</si>
  <si>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</si>
  <si>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</si>
  <si>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</si>
  <si>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</si>
  <si>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</si>
  <si>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</si>
  <si>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</si>
  <si>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</si>
  <si>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</si>
  <si>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</si>
  <si>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</si>
  <si>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</si>
  <si>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</si>
  <si>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</si>
  <si>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</si>
  <si>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</si>
  <si>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</si>
  <si>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</si>
  <si>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</si>
  <si>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</si>
  <si>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</si>
  <si>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</si>
  <si>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</si>
  <si>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</si>
  <si>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</si>
  <si>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</si>
  <si>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</si>
  <si>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</si>
  <si>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</si>
  <si>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</si>
  <si>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</si>
  <si>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</si>
  <si>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</si>
  <si>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</si>
  <si>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</si>
  <si>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</si>
  <si>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</si>
  <si>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</si>
  <si>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</si>
  <si>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</si>
  <si>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</si>
  <si>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</si>
  <si>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</si>
  <si>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</si>
  <si>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</si>
  <si>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</si>
  <si>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</si>
  <si>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</si>
  <si>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</si>
  <si>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</si>
  <si>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</si>
  <si>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</si>
  <si>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</si>
  <si>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</si>
  <si>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</si>
  <si>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</si>
  <si>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</si>
  <si>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</si>
  <si>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</si>
  <si>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</si>
  <si>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</si>
  <si>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</si>
  <si>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</si>
  <si>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</si>
  <si>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</si>
  <si>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</si>
  <si>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</si>
  <si>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</si>
  <si>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</si>
  <si>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</si>
  <si>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</si>
  <si>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</si>
  <si>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</si>
  <si>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</si>
  <si>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</si>
  <si>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</si>
  <si>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</si>
  <si>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</si>
  <si>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</si>
  <si>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</si>
  <si>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</si>
  <si>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</si>
  <si>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</si>
  <si>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</si>
  <si>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</si>
  <si>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</si>
  <si>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</si>
  <si>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</si>
  <si>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</si>
  <si>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</si>
  <si>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</si>
  <si>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</si>
  <si>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</si>
  <si>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</si>
  <si>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</si>
  <si>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</si>
  <si>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</si>
  <si>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</si>
  <si>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</si>
  <si>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</si>
  <si>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</si>
  <si>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</si>
  <si>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</si>
  <si>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</si>
  <si>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</si>
  <si>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</si>
  <si>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</si>
  <si>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</si>
  <si>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</si>
  <si>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</si>
  <si>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</si>
  <si>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</si>
  <si>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</si>
  <si>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</si>
  <si>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</si>
  <si>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</si>
  <si>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</si>
  <si>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</si>
  <si>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</si>
  <si>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</si>
  <si>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</si>
  <si>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</si>
  <si>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</si>
  <si>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</si>
  <si>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</si>
  <si>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</si>
  <si>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</si>
  <si>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</si>
  <si>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</si>
  <si>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</si>
  <si>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</si>
  <si>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</si>
  <si>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</si>
  <si>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</si>
  <si>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</si>
  <si>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</si>
  <si>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</si>
  <si>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</si>
  <si>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</si>
  <si>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</si>
  <si>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</si>
  <si>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</si>
  <si>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</si>
  <si>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</si>
  <si>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</si>
  <si>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</si>
  <si>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</si>
  <si>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</si>
  <si>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</si>
  <si>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</si>
  <si>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</si>
  <si>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</si>
  <si>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</si>
  <si>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</si>
  <si>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</si>
  <si>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</si>
  <si>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</si>
  <si>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</si>
  <si>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</si>
  <si>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</si>
  <si>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</si>
  <si>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</si>
  <si>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</si>
  <si>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</si>
  <si>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</si>
  <si>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</si>
  <si>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</si>
  <si>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</si>
  <si>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</si>
  <si>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</si>
  <si>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</si>
  <si>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</si>
  <si>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</si>
  <si>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</si>
  <si>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</si>
  <si>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</si>
  <si>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</si>
  <si>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</si>
  <si>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</si>
  <si>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</si>
  <si>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</si>
  <si>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</si>
  <si>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</si>
  <si>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</si>
  <si>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</si>
  <si>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</si>
  <si>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</si>
  <si>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</si>
  <si>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</si>
  <si>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</si>
  <si>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</si>
  <si>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</si>
  <si>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</si>
  <si>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</si>
  <si>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</si>
  <si>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</si>
  <si>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</si>
  <si>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</si>
  <si>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</si>
  <si>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</si>
  <si>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</si>
  <si>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</si>
  <si>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</si>
  <si>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</si>
  <si>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</si>
  <si>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</si>
  <si>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</si>
  <si>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</si>
  <si>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</si>
  <si>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</si>
  <si>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</si>
  <si>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</si>
  <si>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</si>
  <si>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</si>
  <si>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</si>
  <si>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</si>
  <si>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</si>
  <si>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</si>
  <si>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</si>
  <si>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</si>
  <si>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</si>
  <si>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</si>
  <si>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</si>
  <si>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</si>
  <si>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</si>
  <si>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</si>
  <si>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</si>
  <si>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</si>
  <si>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</si>
  <si>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</si>
  <si>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</si>
  <si>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</si>
  <si>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</si>
  <si>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</si>
  <si>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</si>
  <si>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</si>
  <si>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</si>
  <si>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</si>
  <si>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</si>
  <si>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</si>
  <si>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</si>
  <si>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</si>
  <si>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</si>
  <si>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</si>
  <si>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</si>
  <si>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</si>
  <si>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</si>
  <si>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</si>
  <si>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</si>
  <si>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</si>
  <si>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</si>
  <si>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</si>
  <si>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</si>
  <si>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</si>
  <si>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</si>
  <si>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</si>
  <si>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</si>
  <si>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</si>
  <si>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</si>
  <si>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</si>
  <si>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</si>
  <si>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</si>
  <si>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</si>
  <si>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</si>
  <si>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</si>
  <si>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</si>
  <si>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</si>
  <si>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</si>
  <si>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</si>
  <si>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</si>
  <si>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</si>
  <si>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</si>
  <si>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</si>
  <si>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</si>
  <si>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</si>
  <si>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</si>
  <si>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</si>
  <si>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</si>
  <si>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</si>
  <si>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</si>
  <si>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</si>
  <si>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</si>
  <si>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</si>
  <si>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</si>
  <si>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</si>
  <si>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</si>
  <si>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</si>
  <si>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</si>
  <si>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</si>
  <si>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</si>
  <si>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</si>
  <si>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</si>
  <si>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</si>
  <si>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</si>
  <si>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</si>
  <si>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</si>
  <si>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</si>
  <si>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</si>
  <si>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</si>
  <si>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</si>
  <si>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</si>
  <si>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</si>
  <si>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</si>
  <si>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</si>
  <si>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</si>
  <si>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</si>
  <si>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</si>
  <si>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</si>
  <si>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</si>
  <si>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</si>
  <si>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</si>
  <si>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</si>
  <si>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</si>
  <si>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</si>
  <si>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</si>
  <si>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</si>
  <si>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</si>
  <si>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</si>
  <si>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</si>
  <si>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</si>
  <si>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</si>
  <si>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</si>
  <si>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</si>
  <si>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</si>
  <si>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</si>
  <si>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</si>
  <si>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</si>
  <si>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</si>
  <si>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</si>
  <si>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</si>
  <si>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</si>
  <si>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</si>
  <si>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</si>
  <si>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</si>
  <si>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</si>
  <si>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</si>
  <si>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</si>
  <si>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</si>
  <si>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</si>
  <si>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</si>
  <si>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</si>
  <si>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</si>
  <si>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</si>
  <si>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</si>
  <si>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</si>
  <si>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</si>
  <si>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</si>
  <si>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</si>
  <si>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</si>
  <si>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</si>
  <si>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</si>
  <si>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</si>
  <si>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</si>
  <si>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</si>
  <si>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</si>
  <si>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</si>
  <si>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</si>
  <si>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</si>
  <si>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</si>
  <si>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</si>
  <si>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</si>
  <si>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</si>
  <si>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</si>
  <si>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</si>
  <si>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</si>
  <si>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</si>
  <si>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</si>
  <si>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</si>
  <si>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</si>
  <si>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</si>
  <si>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</si>
  <si>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</si>
  <si>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</si>
  <si>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</si>
  <si>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</si>
  <si>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</si>
  <si>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</si>
  <si>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</si>
  <si>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</si>
  <si>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</si>
  <si>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</si>
  <si>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</si>
  <si>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</si>
  <si>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</si>
  <si>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</si>
  <si>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</si>
  <si>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</si>
  <si>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</si>
  <si>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</si>
  <si>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</si>
  <si>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</si>
  <si>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</si>
  <si>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</si>
  <si>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</si>
  <si>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</si>
  <si>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</si>
  <si>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</si>
  <si>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</si>
  <si>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</si>
  <si>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</si>
  <si>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</si>
  <si>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</si>
  <si>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</si>
  <si>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</si>
  <si>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</si>
  <si>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</si>
  <si>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</si>
  <si>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</si>
  <si>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</si>
  <si>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</si>
  <si>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</si>
  <si>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</si>
  <si>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</si>
  <si>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</si>
  <si>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</si>
  <si>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</si>
  <si>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</si>
  <si>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</si>
  <si>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</si>
  <si>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</si>
  <si>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</si>
  <si>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</si>
  <si>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</si>
  <si>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</si>
  <si>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</si>
  <si>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</si>
  <si>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</si>
  <si>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</si>
  <si>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</si>
  <si>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</si>
  <si>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</si>
  <si>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</si>
  <si>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</si>
  <si>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</si>
  <si>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</si>
  <si>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</si>
  <si>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</si>
  <si>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</si>
  <si>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</si>
  <si>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</si>
  <si>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</si>
  <si>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</si>
  <si>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</si>
  <si>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</si>
  <si>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</si>
  <si>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</si>
  <si>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</si>
  <si>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</si>
  <si>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</si>
  <si>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</si>
  <si>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</si>
  <si>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</si>
  <si>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</si>
  <si>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</si>
  <si>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</si>
  <si>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</si>
  <si>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</si>
  <si>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</si>
  <si>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</si>
  <si>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</si>
  <si>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</si>
  <si>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</si>
  <si>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</si>
  <si>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</si>
  <si>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</si>
  <si>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</si>
  <si>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</si>
  <si>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</si>
  <si>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</si>
  <si>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</si>
  <si>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</si>
  <si>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</si>
  <si>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</si>
  <si>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</si>
  <si>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</si>
  <si>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</si>
  <si>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</si>
  <si>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</si>
  <si>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</si>
  <si>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</si>
  <si>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</si>
  <si>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</si>
  <si>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</si>
  <si>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</si>
  <si>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</si>
  <si>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</si>
  <si>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</si>
  <si>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</si>
  <si>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</si>
  <si>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</si>
  <si>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</si>
  <si>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</si>
  <si>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</si>
  <si>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</si>
  <si>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</si>
  <si>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</si>
  <si>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</si>
  <si>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</si>
  <si>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</si>
  <si>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</si>
  <si>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</si>
  <si>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</si>
  <si>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</si>
  <si>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</si>
  <si>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</si>
  <si>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</si>
  <si>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</si>
  <si>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</si>
  <si>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</si>
  <si>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</si>
  <si>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</si>
  <si>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</si>
  <si>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</si>
  <si>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</si>
  <si>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</si>
  <si>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</si>
  <si>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</si>
  <si>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</si>
  <si>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</si>
  <si>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</si>
  <si>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</si>
  <si>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</si>
  <si>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</si>
  <si>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</si>
  <si>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</si>
  <si>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</si>
  <si>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</si>
  <si>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</si>
  <si>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</si>
  <si>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</si>
  <si>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</si>
  <si>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</si>
  <si>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</si>
  <si>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</si>
  <si>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</si>
  <si>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</si>
  <si>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</si>
  <si>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</si>
  <si>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</si>
  <si>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</si>
  <si>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</si>
  <si>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</si>
  <si>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</si>
  <si>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</si>
  <si>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</si>
  <si>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</si>
  <si>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</si>
  <si>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</si>
  <si>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</si>
  <si>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</si>
  <si>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</si>
  <si>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</si>
  <si>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</si>
  <si>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</si>
  <si>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</si>
  <si>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</si>
  <si>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</si>
  <si>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</si>
  <si>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</si>
  <si>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</si>
  <si>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</si>
  <si>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</si>
  <si>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</si>
  <si>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</si>
  <si>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</si>
  <si>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</si>
  <si>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</si>
  <si>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</si>
  <si>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</si>
  <si>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</si>
  <si>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</si>
  <si>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</si>
  <si>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</si>
  <si>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</si>
  <si>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</si>
  <si>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</si>
  <si>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</si>
  <si>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</si>
  <si>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</si>
  <si>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</si>
  <si>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</si>
  <si>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</si>
  <si>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</si>
  <si>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</si>
  <si>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</si>
  <si>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</si>
  <si>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</si>
  <si>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</si>
  <si>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</si>
  <si>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</si>
  <si>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</si>
  <si>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</si>
  <si>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</si>
  <si>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</si>
  <si>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</si>
  <si>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</si>
  <si>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</si>
  <si>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</si>
  <si>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</si>
  <si>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</si>
  <si>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</si>
  <si>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</si>
  <si>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</si>
  <si>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</si>
  <si>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</si>
  <si>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</si>
  <si>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</si>
  <si>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</si>
  <si>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</si>
  <si>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</si>
  <si>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</si>
  <si>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</si>
  <si>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</si>
  <si>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</si>
  <si>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</si>
  <si>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</si>
  <si>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</si>
  <si>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</si>
  <si>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</si>
  <si>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</si>
  <si>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</si>
  <si>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</si>
  <si>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</si>
  <si>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</si>
  <si>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</si>
  <si>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</si>
  <si>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</si>
  <si>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</si>
  <si>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</si>
  <si>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</si>
  <si>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</si>
  <si>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</si>
  <si>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</si>
  <si>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</si>
  <si>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</si>
  <si>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</si>
  <si>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</si>
  <si>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</si>
  <si>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</si>
  <si>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</si>
  <si>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</si>
  <si>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</si>
  <si>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</si>
  <si>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</si>
  <si>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</si>
  <si>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</si>
  <si>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</si>
  <si>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</si>
  <si>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</si>
  <si>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</si>
  <si>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</si>
  <si>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</si>
  <si>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</si>
  <si>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</si>
  <si>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</si>
  <si>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</si>
  <si>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</si>
  <si>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</si>
  <si>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</si>
  <si>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</si>
  <si>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</si>
  <si>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</si>
  <si>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</si>
  <si>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</si>
  <si>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</si>
  <si>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</si>
  <si>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</si>
  <si>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</si>
  <si>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</si>
  <si>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</si>
  <si>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</si>
  <si>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</si>
  <si>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</si>
  <si>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</si>
  <si>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</si>
  <si>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</si>
  <si>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</si>
  <si>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</si>
  <si>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</si>
  <si>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</si>
  <si>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</si>
  <si>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</si>
  <si>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</si>
  <si>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</si>
  <si>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</si>
  <si>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</si>
  <si>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</si>
  <si>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</si>
  <si>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</si>
  <si>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</si>
  <si>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</si>
  <si>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</si>
  <si>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</si>
  <si>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</si>
  <si>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</si>
  <si>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</si>
  <si>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</si>
  <si>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</si>
  <si>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</si>
  <si>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</si>
  <si>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</si>
  <si>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</si>
  <si>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</si>
  <si>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</si>
  <si>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</si>
  <si>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</si>
  <si>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</si>
  <si>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</si>
  <si>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</si>
  <si>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</si>
  <si>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</si>
  <si>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</si>
  <si>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</si>
  <si>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</si>
  <si>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</si>
  <si>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</si>
  <si>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</si>
  <si>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</si>
  <si>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</si>
  <si>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</si>
  <si>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</si>
  <si>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</si>
  <si>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</si>
  <si>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</si>
  <si>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</si>
  <si>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</si>
  <si>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</si>
  <si>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</si>
  <si>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</si>
  <si>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</si>
  <si>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</si>
  <si>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</si>
  <si>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</si>
  <si>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</si>
  <si>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</si>
  <si>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</si>
  <si>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</si>
  <si>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</si>
  <si>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</si>
  <si>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</si>
  <si>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</si>
  <si>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</si>
  <si>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</si>
  <si>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</si>
  <si>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</si>
  <si>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</si>
  <si>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</si>
  <si>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</si>
  <si>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</si>
  <si>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</si>
  <si>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</si>
  <si>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</si>
  <si>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</si>
  <si>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</si>
  <si>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</si>
  <si>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</si>
  <si>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</si>
  <si>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</si>
  <si>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</si>
  <si>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</si>
  <si>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</si>
  <si>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</si>
  <si>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</si>
  <si>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</si>
  <si>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</si>
  <si>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</si>
  <si>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</si>
  <si>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</si>
  <si>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</si>
  <si>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</si>
  <si>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</si>
  <si>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</si>
  <si>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</si>
  <si>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</si>
  <si>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</si>
  <si>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</si>
  <si>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</si>
  <si>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</si>
  <si>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</si>
  <si>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</si>
  <si>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</si>
  <si>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</si>
  <si>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</si>
  <si>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</si>
  <si>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</si>
  <si>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</si>
  <si>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</si>
  <si>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</si>
  <si>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</si>
  <si>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</si>
  <si>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</si>
  <si>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</si>
  <si>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</si>
  <si>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</si>
  <si>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</si>
  <si>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</si>
  <si>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</si>
  <si>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</si>
  <si>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</si>
  <si>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</si>
  <si>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</si>
  <si>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</si>
  <si>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</si>
  <si>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</si>
  <si>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</si>
  <si>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</si>
  <si>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</si>
  <si>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</si>
  <si>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</si>
  <si>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</si>
  <si>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</si>
  <si>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</si>
  <si>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</si>
  <si>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</si>
  <si>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</si>
  <si>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</si>
  <si>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</si>
  <si>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</si>
  <si>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</si>
  <si>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</si>
  <si>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</si>
  <si>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</si>
  <si>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</si>
  <si>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</si>
  <si>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</si>
  <si>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</si>
  <si>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</si>
  <si>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</si>
  <si>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</si>
  <si>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</si>
  <si>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</si>
  <si>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</si>
  <si>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</si>
  <si>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</si>
  <si>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</si>
  <si>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</si>
  <si>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</si>
  <si>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</si>
  <si>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</si>
  <si>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</si>
  <si>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</si>
  <si>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</si>
  <si>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</si>
  <si>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</si>
  <si>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</si>
  <si>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</si>
  <si>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</si>
  <si>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</si>
  <si>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</si>
  <si>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</si>
  <si>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</si>
  <si>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</si>
  <si>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</si>
  <si>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</si>
  <si>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</si>
  <si>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</si>
  <si>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</si>
  <si>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</si>
  <si>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</si>
  <si>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</si>
  <si>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</si>
  <si>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</si>
  <si>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</si>
  <si>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</si>
  <si>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</si>
  <si>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</si>
  <si>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</si>
  <si>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</si>
  <si>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</si>
  <si>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</si>
  <si>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</si>
  <si>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</si>
  <si>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</si>
  <si>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</si>
  <si>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</si>
  <si>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</si>
  <si>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</si>
  <si>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</si>
  <si>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</si>
  <si>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</si>
  <si>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</si>
  <si>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</si>
  <si>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</si>
  <si>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</si>
  <si>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</si>
  <si>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</si>
  <si>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</si>
  <si>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</si>
  <si>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</si>
  <si>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</si>
  <si>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</si>
  <si>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</si>
  <si>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</si>
  <si>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</si>
  <si>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</si>
  <si>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</si>
  <si>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</si>
  <si>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</si>
  <si>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</si>
  <si>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</si>
  <si>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</si>
  <si>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</si>
  <si>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</si>
  <si>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</si>
  <si>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</si>
  <si>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</si>
  <si>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</si>
  <si>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</si>
  <si>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</si>
  <si>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</si>
  <si>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</si>
  <si>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</si>
  <si>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</si>
  <si>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</si>
  <si>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</si>
  <si>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</si>
  <si>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</si>
  <si>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</si>
  <si>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</si>
  <si>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</si>
  <si>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</si>
  <si>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</si>
  <si>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</si>
  <si>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</si>
  <si>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</si>
  <si>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</si>
  <si>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</si>
  <si>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</si>
  <si>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</si>
  <si>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</si>
  <si>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</si>
  <si>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</si>
  <si>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</si>
  <si>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</si>
  <si>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</si>
  <si>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</si>
  <si>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</si>
  <si>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</si>
  <si>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</si>
  <si>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</si>
  <si>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</si>
  <si>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</si>
  <si>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</si>
  <si>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</si>
  <si>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</si>
  <si>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</si>
  <si>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</si>
  <si>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</si>
  <si>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</si>
  <si>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</si>
  <si>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</si>
  <si>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</si>
  <si>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</si>
  <si>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</si>
  <si>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</si>
  <si>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</si>
  <si>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</si>
  <si>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</si>
  <si>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</si>
  <si>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</si>
  <si>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</si>
  <si>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</si>
  <si>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</si>
  <si>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</si>
  <si>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</si>
  <si>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</si>
  <si>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</si>
  <si>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</si>
  <si>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</si>
  <si>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</si>
  <si>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</si>
  <si>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</si>
  <si>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</si>
  <si>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</si>
  <si>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</si>
  <si>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</si>
  <si>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</si>
  <si>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</si>
  <si>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</si>
  <si>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</si>
  <si>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</si>
  <si>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</si>
  <si>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</si>
  <si>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</si>
  <si>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</si>
  <si>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</si>
  <si>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</si>
  <si>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</si>
  <si>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</si>
  <si>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</si>
  <si>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</si>
  <si>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</si>
  <si>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</si>
  <si>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</si>
  <si>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</si>
  <si>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</si>
  <si>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</si>
  <si>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</si>
  <si>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</si>
  <si>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</si>
  <si>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</si>
  <si>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</si>
  <si>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</si>
  <si>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</si>
  <si>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</si>
  <si>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</si>
  <si>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</si>
  <si>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</si>
  <si>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</si>
  <si>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</si>
  <si>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</si>
  <si>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</si>
  <si>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</si>
  <si>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</si>
  <si>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</si>
  <si>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</si>
  <si>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</si>
  <si>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</si>
  <si>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</si>
  <si>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</si>
  <si>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</si>
  <si>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</si>
  <si>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</si>
  <si>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</si>
  <si>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</si>
  <si>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</si>
  <si>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</si>
  <si>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</si>
  <si>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</si>
  <si>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</si>
  <si>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</si>
  <si>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</si>
  <si>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</si>
  <si>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</si>
  <si>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</si>
  <si>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</si>
  <si>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</si>
  <si>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</si>
  <si>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</si>
  <si>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</si>
  <si>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</si>
  <si>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</si>
  <si>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</si>
  <si>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</si>
  <si>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</si>
  <si>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</si>
  <si>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</si>
  <si>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</si>
  <si>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</si>
  <si>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</si>
  <si>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</si>
  <si>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</si>
  <si>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</si>
  <si>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</si>
  <si>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</si>
  <si>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</si>
  <si>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</si>
  <si>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</si>
  <si>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</si>
  <si>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</si>
  <si>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</si>
  <si>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</si>
  <si>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</si>
  <si>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</si>
  <si>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</si>
  <si>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</si>
  <si>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</si>
  <si>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</si>
  <si>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</si>
  <si>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</si>
  <si>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</si>
  <si>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</si>
  <si>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</si>
  <si>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</si>
  <si>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</si>
  <si>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</si>
  <si>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</si>
  <si>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</si>
  <si>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</si>
  <si>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</si>
  <si>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</si>
  <si>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</si>
  <si>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</si>
  <si>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</si>
  <si>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</si>
  <si>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</si>
  <si>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</si>
  <si>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</si>
  <si>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</si>
  <si>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</si>
  <si>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</si>
  <si>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</si>
  <si>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</si>
  <si>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</si>
  <si>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</si>
  <si>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</si>
  <si>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</si>
  <si>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</si>
  <si>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</si>
  <si>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</si>
  <si>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</si>
  <si>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</si>
  <si>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</si>
  <si>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</si>
  <si>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</si>
  <si>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</si>
  <si>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</si>
  <si>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</si>
  <si>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</si>
  <si>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</si>
  <si>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</si>
  <si>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</si>
  <si>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</si>
  <si>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</si>
  <si>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</si>
  <si>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</si>
  <si>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</si>
  <si>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</si>
  <si>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</si>
  <si>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</si>
  <si>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</si>
  <si>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</si>
  <si>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</si>
  <si>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</si>
  <si>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</si>
  <si>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</si>
  <si>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</si>
  <si>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</si>
  <si>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</si>
  <si>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</si>
  <si>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</si>
  <si>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</si>
  <si>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</si>
  <si>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</si>
  <si>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</si>
  <si>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</si>
  <si>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</si>
  <si>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</si>
  <si>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</si>
  <si>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</si>
  <si>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</si>
  <si>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</si>
  <si>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</si>
  <si>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</si>
  <si>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</si>
  <si>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</si>
  <si>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</si>
  <si>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</si>
  <si>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</si>
  <si>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</si>
  <si>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</si>
  <si>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</si>
  <si>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</si>
  <si>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</si>
  <si>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</si>
  <si>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</si>
  <si>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</si>
  <si>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</si>
  <si>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</si>
  <si>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</si>
  <si>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</si>
  <si>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</si>
  <si>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</si>
  <si>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</si>
  <si>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</si>
  <si>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</si>
  <si>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</si>
  <si>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</si>
  <si>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</si>
  <si>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</si>
  <si>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</si>
  <si>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</si>
  <si>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</si>
  <si>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</si>
  <si>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</si>
  <si>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</si>
  <si>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</si>
  <si>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</si>
  <si>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</si>
  <si>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</si>
  <si>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</si>
  <si>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</si>
  <si>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</si>
  <si>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</si>
  <si>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</si>
  <si>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</si>
  <si>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</si>
  <si>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</si>
  <si>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</si>
  <si>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</si>
  <si>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</si>
  <si>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</si>
  <si>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</si>
  <si>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</si>
  <si>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</si>
  <si>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</si>
  <si>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</si>
  <si>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</si>
  <si>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</si>
  <si>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</si>
  <si>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</si>
  <si>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</si>
  <si>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</si>
  <si>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</si>
  <si>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</si>
  <si>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</si>
  <si>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</si>
  <si>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</si>
  <si>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</si>
  <si>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</si>
  <si>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</si>
  <si>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</si>
  <si>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</si>
  <si>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</si>
  <si>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</si>
  <si>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</si>
  <si>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</si>
  <si>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</si>
  <si>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</si>
  <si>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</si>
  <si>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</si>
  <si>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</si>
  <si>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</si>
  <si>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</si>
  <si>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</si>
  <si>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</si>
  <si>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</si>
  <si>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</si>
  <si>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</si>
  <si>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</si>
  <si>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</si>
  <si>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</si>
  <si>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</si>
  <si>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</si>
  <si>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</si>
  <si>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</si>
  <si>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</si>
  <si>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</si>
  <si>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</si>
  <si>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</si>
  <si>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</si>
  <si>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</si>
  <si>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</si>
  <si>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</si>
  <si>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</si>
  <si>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</si>
  <si>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</si>
  <si>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</si>
  <si>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</si>
  <si>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</si>
  <si>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</si>
  <si>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</si>
  <si>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</si>
  <si>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</si>
  <si>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</si>
  <si>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</si>
  <si>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</si>
  <si>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</si>
  <si>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</si>
  <si>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</si>
  <si>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</si>
  <si>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</si>
  <si>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</si>
  <si>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</si>
  <si>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</si>
  <si>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</si>
  <si>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</si>
  <si>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</si>
  <si>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</si>
  <si>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</si>
  <si>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</si>
  <si>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</si>
  <si>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</si>
  <si>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</si>
  <si>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</si>
  <si>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</si>
  <si>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</si>
  <si>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</si>
  <si>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</si>
  <si>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</si>
  <si>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</si>
  <si>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</si>
  <si>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</si>
  <si>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</si>
  <si>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</si>
  <si>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</si>
  <si>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</si>
  <si>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</si>
  <si>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</si>
  <si>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</si>
  <si>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</si>
  <si>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</si>
  <si>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</si>
  <si>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</si>
  <si>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</si>
  <si>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</si>
  <si>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</si>
  <si>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</si>
  <si>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</si>
  <si>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</si>
  <si>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</si>
  <si>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</si>
  <si>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</si>
  <si>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</si>
  <si>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</si>
  <si>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</si>
  <si>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</si>
  <si>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</si>
  <si>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</si>
  <si>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</si>
  <si>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</si>
  <si>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</si>
  <si>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</si>
  <si>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</si>
  <si>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</si>
  <si>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</si>
  <si>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</si>
  <si>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</si>
  <si>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</si>
  <si>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</si>
  <si>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</si>
  <si>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</si>
  <si>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</si>
  <si>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</si>
  <si>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</si>
  <si>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</si>
  <si>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</si>
  <si>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</si>
  <si>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</si>
  <si>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</si>
  <si>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</si>
  <si>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</si>
  <si>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</si>
  <si>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</si>
  <si>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</si>
  <si>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</si>
  <si>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</si>
  <si>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</si>
  <si>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</si>
  <si>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</si>
  <si>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</si>
  <si>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</si>
  <si>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</si>
  <si>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</si>
  <si>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</si>
  <si>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</si>
  <si>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</si>
  <si>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</si>
  <si>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</si>
  <si>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</si>
  <si>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</si>
  <si>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</si>
  <si>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</si>
  <si>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</si>
  <si>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</si>
  <si>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</si>
  <si>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</si>
  <si>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</si>
  <si>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</si>
  <si>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</si>
  <si>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</si>
  <si>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</si>
  <si>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</si>
  <si>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</si>
  <si>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</si>
  <si>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</si>
  <si>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</si>
  <si>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</si>
  <si>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</si>
  <si>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</si>
  <si>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</si>
  <si>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</si>
  <si>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</si>
  <si>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</si>
  <si>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</si>
  <si>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</si>
  <si>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</si>
  <si>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</si>
  <si>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</si>
  <si>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</si>
  <si>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</si>
  <si>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</si>
  <si>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</si>
  <si>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</si>
  <si>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</si>
  <si>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</si>
  <si>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</si>
  <si>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</si>
  <si>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</si>
  <si>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</si>
  <si>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</si>
  <si>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</si>
  <si>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</si>
  <si>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</si>
  <si>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</si>
  <si>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</si>
  <si>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</si>
  <si>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</si>
  <si>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</si>
  <si>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</si>
  <si>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</si>
  <si>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</si>
  <si>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</si>
  <si>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</si>
  <si>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</si>
  <si>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</si>
  <si>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</si>
  <si>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</si>
  <si>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</si>
  <si>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</si>
  <si>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</si>
  <si>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</si>
  <si>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</si>
  <si>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</si>
  <si>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</si>
  <si>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</si>
  <si>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</si>
  <si>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</si>
  <si>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</si>
  <si>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</si>
  <si>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</si>
  <si>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</si>
  <si>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</si>
  <si>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</si>
  <si>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</si>
  <si>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</si>
  <si>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</si>
  <si>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</si>
  <si>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</si>
  <si>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</si>
  <si>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</si>
  <si>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</si>
  <si>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</si>
  <si>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</si>
  <si>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</si>
  <si>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</si>
  <si>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</si>
  <si>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</si>
  <si>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</si>
  <si>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</si>
  <si>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</si>
  <si>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</si>
  <si>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</si>
  <si>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</si>
  <si>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</si>
  <si>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</si>
  <si>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</si>
  <si>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</si>
  <si>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</si>
  <si>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</si>
  <si>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</si>
  <si>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</si>
  <si>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</si>
  <si>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</si>
  <si>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</si>
  <si>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</si>
  <si>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</si>
  <si>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</si>
  <si>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</si>
  <si>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</si>
  <si>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</si>
  <si>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</si>
  <si>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</si>
  <si>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</si>
  <si>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</si>
  <si>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</si>
  <si>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</si>
  <si>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</si>
  <si>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</si>
  <si>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</si>
  <si>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</si>
  <si>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</si>
  <si>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</si>
  <si>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</si>
  <si>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</si>
  <si>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</si>
  <si>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</si>
  <si>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</si>
  <si>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</si>
  <si>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</si>
  <si>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</si>
  <si>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</si>
  <si>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</si>
  <si>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</si>
  <si>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</si>
  <si>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</si>
  <si>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</si>
  <si>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</si>
  <si>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</si>
  <si>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</si>
  <si>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</si>
  <si>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</si>
  <si>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</si>
  <si>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</si>
  <si>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</si>
  <si>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</si>
  <si>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</si>
  <si>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</si>
  <si>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</si>
  <si>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</si>
  <si>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</si>
  <si>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</si>
  <si>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</si>
  <si>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</si>
  <si>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</si>
  <si>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</si>
  <si>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</si>
  <si>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</si>
  <si>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</si>
  <si>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</si>
  <si>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</si>
  <si>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</si>
  <si>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</si>
  <si>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</si>
  <si>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</si>
  <si>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</si>
  <si>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</si>
  <si>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</si>
  <si>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</si>
  <si>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</si>
  <si>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</si>
  <si>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</si>
  <si>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</si>
  <si>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</si>
  <si>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</si>
  <si>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</si>
  <si>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</si>
  <si>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</si>
  <si>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</si>
  <si>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</si>
  <si>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</si>
  <si>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</si>
  <si>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</si>
  <si>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</si>
  <si>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</si>
  <si>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</si>
  <si>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</si>
  <si>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</si>
  <si>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</si>
  <si>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</si>
  <si>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</si>
  <si>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</si>
  <si>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</si>
  <si>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</si>
  <si>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</si>
  <si>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</si>
  <si>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</si>
  <si>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</si>
  <si>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</si>
  <si>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</si>
  <si>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</si>
  <si>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</si>
  <si>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</si>
  <si>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</si>
  <si>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</si>
  <si>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</si>
  <si>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</si>
  <si>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</si>
  <si>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</si>
  <si>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</si>
  <si>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</si>
  <si>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</si>
  <si>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</si>
  <si>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</si>
  <si>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</si>
  <si>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</si>
  <si>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</si>
  <si>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</si>
  <si>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</si>
  <si>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</si>
  <si>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</si>
  <si>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</si>
  <si>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</si>
  <si>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</si>
  <si>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</si>
  <si>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</si>
  <si>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</si>
  <si>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</si>
  <si>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</si>
  <si>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</si>
  <si>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</si>
  <si>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</si>
  <si>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</si>
  <si>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</si>
  <si>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</si>
  <si>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</si>
  <si>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</si>
  <si>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</si>
  <si>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</si>
  <si>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</si>
  <si>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</si>
  <si>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</si>
  <si>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</si>
  <si>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</si>
  <si>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</si>
  <si>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</si>
  <si>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</si>
  <si>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</si>
  <si>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</si>
  <si>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</si>
  <si>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</si>
  <si>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</si>
  <si>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</si>
  <si>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</si>
  <si>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</si>
  <si>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</si>
  <si>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</si>
  <si>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</si>
  <si>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</si>
  <si>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</si>
  <si>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</si>
  <si>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</si>
  <si>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</si>
  <si>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</si>
  <si>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</si>
  <si>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</si>
  <si>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</si>
  <si>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</si>
  <si>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</si>
  <si>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</si>
  <si>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</si>
  <si>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</si>
  <si>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</si>
  <si>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</si>
  <si>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</si>
  <si>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</si>
  <si>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</si>
  <si>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</si>
  <si>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</si>
  <si>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</si>
  <si>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</si>
  <si>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</si>
  <si>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</si>
  <si>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</si>
  <si>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</si>
  <si>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</si>
  <si>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</si>
  <si>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</si>
  <si>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</si>
  <si>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</si>
  <si>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</si>
  <si>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</si>
  <si>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</si>
  <si>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</si>
  <si>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</si>
  <si>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</si>
  <si>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</si>
  <si>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</si>
  <si>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</si>
  <si>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</si>
  <si>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</si>
  <si>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</si>
  <si>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</si>
  <si>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</si>
  <si>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</si>
  <si>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</si>
  <si>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</si>
  <si>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</si>
  <si>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</si>
  <si>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</si>
  <si>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</si>
  <si>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</si>
  <si>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</si>
  <si>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</si>
  <si>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</si>
  <si>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</si>
  <si>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</si>
  <si>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</si>
  <si>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</si>
  <si>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</si>
  <si>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</si>
  <si>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</si>
  <si>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</si>
  <si>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</si>
  <si>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</si>
  <si>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</si>
  <si>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</si>
  <si>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</si>
  <si>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</si>
  <si>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</si>
  <si>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</si>
  <si>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</si>
  <si>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</si>
  <si>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</si>
  <si>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</si>
  <si>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</si>
  <si>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</si>
  <si>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</si>
  <si>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</si>
  <si>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</si>
  <si>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</si>
  <si>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</si>
  <si>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</si>
  <si>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</si>
  <si>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</si>
  <si>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</si>
  <si>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</si>
  <si>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</si>
  <si>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</si>
  <si>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</si>
  <si>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</si>
  <si>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</si>
  <si>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</si>
  <si>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</si>
  <si>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</si>
  <si>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</si>
  <si>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</si>
  <si>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</si>
  <si>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</si>
  <si>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</si>
  <si>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</si>
  <si>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</si>
  <si>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</si>
  <si>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</si>
  <si>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</si>
  <si>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</si>
  <si>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</si>
  <si>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</si>
  <si>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</si>
  <si>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</si>
  <si>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</si>
  <si>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</si>
  <si>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</si>
  <si>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</si>
  <si>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</si>
  <si>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</si>
  <si>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</si>
  <si>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</si>
  <si>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</si>
  <si>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</si>
  <si>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</si>
  <si>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</si>
  <si>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</si>
  <si>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</si>
  <si>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</si>
  <si>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</si>
  <si>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</si>
  <si>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</si>
  <si>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</si>
  <si>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</si>
  <si>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</si>
  <si>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</si>
  <si>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</si>
  <si>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</si>
  <si>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</si>
  <si>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</si>
  <si>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</si>
  <si>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</si>
  <si>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</si>
  <si>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</si>
  <si>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</si>
  <si>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</si>
  <si>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</si>
  <si>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</si>
  <si>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</si>
  <si>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</si>
  <si>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</si>
  <si>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</si>
  <si>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</si>
  <si>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</si>
  <si>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</si>
  <si>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</si>
  <si>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</si>
  <si>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</si>
  <si>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</si>
  <si>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</si>
  <si>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</si>
  <si>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</si>
  <si>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</si>
  <si>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</si>
  <si>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</si>
  <si>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</si>
  <si>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</si>
  <si>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</si>
  <si>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</si>
  <si>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</si>
  <si>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</si>
  <si>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</si>
  <si>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</si>
  <si>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</si>
  <si>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</si>
  <si>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</si>
  <si>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</si>
  <si>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</si>
  <si>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</si>
  <si>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</si>
  <si>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</si>
  <si>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</si>
  <si>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</si>
  <si>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</si>
  <si>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</si>
  <si>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</si>
  <si>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</si>
  <si>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</si>
  <si>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</si>
  <si>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</si>
  <si>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</si>
  <si>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</si>
  <si>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</si>
  <si>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</si>
  <si>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</si>
  <si>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</si>
  <si>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</si>
  <si>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</si>
  <si>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</si>
  <si>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</si>
  <si>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</si>
  <si>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</si>
  <si>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</si>
  <si>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</si>
  <si>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</si>
  <si>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</si>
  <si>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</si>
  <si>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</si>
  <si>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</si>
  <si>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</si>
  <si>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</si>
  <si>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</si>
  <si>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</si>
  <si>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</si>
  <si>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</si>
  <si>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</si>
  <si>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</si>
  <si>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</si>
  <si>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</si>
  <si>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</si>
  <si>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</si>
  <si>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</si>
  <si>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</si>
  <si>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</si>
  <si>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</si>
  <si>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</si>
  <si>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</si>
  <si>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</si>
  <si>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</si>
  <si>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</si>
  <si>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</si>
  <si>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</si>
  <si>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</si>
  <si>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</si>
  <si>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</si>
  <si>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</si>
  <si>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</si>
  <si>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</si>
  <si>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</si>
  <si>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</si>
  <si>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</si>
  <si>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</si>
  <si>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</si>
  <si>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</si>
  <si>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</si>
  <si>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</si>
  <si>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</si>
  <si>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</si>
  <si>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</si>
  <si>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</si>
  <si>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</si>
  <si>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</si>
  <si>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</si>
  <si>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</si>
  <si>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</si>
  <si>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</si>
  <si>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</si>
  <si>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</si>
  <si>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</si>
  <si>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</si>
  <si>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</si>
  <si>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</si>
  <si>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</si>
  <si>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</si>
  <si>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</si>
  <si>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</si>
  <si>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</si>
  <si>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</si>
  <si>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</si>
  <si>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</si>
  <si>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</si>
  <si>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</si>
  <si>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</si>
  <si>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</si>
  <si>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</si>
  <si>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</si>
  <si>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</si>
  <si>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</si>
  <si>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</si>
  <si>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</si>
  <si>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</si>
  <si>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</si>
  <si>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</si>
  <si>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</si>
  <si>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</si>
  <si>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</si>
  <si>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</si>
  <si>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</si>
  <si>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</si>
  <si>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</si>
  <si>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</si>
  <si>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</si>
  <si>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</si>
  <si>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</si>
  <si>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</si>
  <si>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</si>
  <si>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</si>
  <si>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</si>
  <si>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</si>
  <si>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</si>
  <si>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</si>
  <si>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</si>
  <si>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</si>
  <si>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</si>
  <si>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</si>
  <si>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</si>
  <si>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</si>
  <si>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</si>
  <si>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</si>
  <si>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</si>
  <si>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</si>
  <si>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</si>
  <si>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</si>
  <si>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</si>
  <si>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</si>
  <si>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</si>
  <si>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</si>
  <si>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</si>
  <si>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</si>
  <si>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</si>
  <si>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</si>
  <si>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</si>
  <si>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</si>
  <si>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</si>
  <si>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</si>
  <si>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</si>
  <si>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</si>
  <si>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</si>
  <si>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</si>
  <si>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</si>
  <si>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</si>
  <si>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</si>
  <si>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</si>
  <si>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</si>
  <si>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</si>
  <si>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</si>
  <si>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</si>
  <si>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</si>
  <si>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</si>
  <si>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</si>
  <si>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</si>
  <si>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</si>
  <si>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</si>
  <si>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</si>
  <si>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</si>
  <si>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</si>
  <si>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</si>
  <si>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</si>
  <si>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</si>
  <si>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</si>
  <si>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</si>
  <si>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</si>
  <si>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</si>
  <si>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</si>
  <si>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</si>
  <si>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</si>
  <si>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</si>
  <si>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</si>
  <si>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</si>
  <si>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</si>
  <si>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</si>
  <si>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</si>
  <si>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</si>
  <si>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</si>
  <si>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</si>
  <si>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</si>
  <si>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</si>
  <si>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</si>
  <si>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</si>
  <si>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</si>
  <si>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</si>
  <si>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</si>
  <si>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</si>
  <si>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</si>
  <si>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</si>
  <si>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</si>
  <si>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</si>
  <si>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</si>
  <si>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</si>
  <si>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</si>
  <si>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</si>
  <si>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</si>
  <si>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</si>
  <si>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</si>
  <si>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</si>
  <si>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</si>
  <si>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</si>
  <si>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</si>
  <si>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</si>
  <si>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</si>
  <si>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</si>
  <si>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</si>
  <si>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</si>
  <si>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</si>
  <si>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</si>
  <si>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</si>
  <si>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</si>
  <si>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</si>
  <si>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</si>
  <si>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</si>
  <si>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</si>
  <si>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</si>
  <si>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</si>
  <si>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</si>
  <si>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</si>
  <si>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</si>
  <si>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</si>
  <si>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</si>
  <si>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</si>
  <si>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</si>
  <si>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</si>
  <si>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</si>
  <si>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</si>
  <si>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</si>
  <si>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</si>
  <si>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</si>
  <si>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</si>
  <si>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</si>
  <si>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</si>
  <si>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</si>
  <si>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</si>
  <si>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</si>
  <si>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</si>
  <si>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</si>
  <si>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</si>
  <si>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</si>
  <si>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</si>
  <si>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</si>
  <si>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</si>
  <si>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</si>
  <si>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</si>
  <si>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</si>
  <si>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</si>
  <si>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</si>
  <si>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</si>
  <si>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</si>
  <si>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</si>
  <si>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</si>
  <si>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</si>
  <si>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</si>
  <si>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</si>
  <si>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</si>
  <si>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</si>
  <si>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</si>
  <si>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</si>
  <si>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</si>
  <si>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</si>
  <si>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</si>
  <si>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</si>
  <si>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</si>
  <si>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</si>
  <si>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</si>
  <si>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</si>
  <si>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</si>
  <si>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</si>
  <si>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</si>
  <si>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</si>
  <si>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</si>
  <si>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</si>
  <si>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</si>
  <si>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</si>
  <si>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</si>
  <si>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</si>
  <si>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</si>
  <si>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</si>
  <si>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</si>
  <si>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</si>
  <si>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</si>
  <si>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</si>
  <si>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</si>
  <si>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</si>
  <si>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</si>
  <si>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</si>
  <si>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</si>
  <si>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</si>
  <si>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</si>
  <si>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</si>
  <si>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</si>
  <si>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</si>
  <si>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</si>
  <si>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</si>
  <si>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</si>
  <si>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</si>
  <si>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</si>
  <si>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</si>
  <si>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</si>
  <si>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</si>
  <si>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</si>
  <si>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</si>
  <si>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</si>
  <si>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</si>
  <si>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</si>
  <si>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</si>
  <si>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</si>
  <si>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</si>
  <si>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</si>
  <si>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</si>
  <si>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</si>
  <si>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</si>
  <si>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</si>
  <si>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</si>
  <si>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</si>
  <si>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</si>
  <si>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</si>
  <si>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</si>
  <si>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</si>
  <si>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</si>
  <si>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</si>
  <si>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</si>
  <si>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</si>
  <si>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</si>
  <si>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</si>
  <si>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</si>
  <si>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</si>
  <si>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</si>
  <si>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</si>
  <si>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</si>
  <si>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</si>
  <si>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</si>
  <si>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</si>
  <si>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</si>
  <si>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</si>
  <si>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</si>
  <si>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</si>
  <si>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</si>
  <si>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</si>
  <si>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</si>
  <si>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</si>
  <si>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</si>
  <si>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</si>
  <si>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</si>
  <si>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</si>
  <si>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</si>
  <si>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</si>
  <si>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</si>
  <si>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</si>
  <si>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</si>
  <si>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</si>
  <si>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</si>
  <si>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</si>
  <si>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</si>
  <si>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</si>
  <si>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</si>
  <si>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</si>
  <si>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</si>
  <si>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</si>
  <si>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</si>
  <si>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</si>
  <si>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</si>
  <si>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</si>
  <si>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</si>
  <si>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</si>
  <si>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</si>
  <si>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</si>
  <si>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</si>
  <si>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</si>
  <si>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</si>
  <si>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</si>
  <si>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</si>
  <si>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</si>
  <si>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</si>
  <si>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</si>
  <si>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</si>
  <si>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</si>
  <si>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</si>
  <si>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</si>
  <si>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</si>
  <si>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</si>
  <si>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</si>
  <si>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</si>
  <si>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</si>
  <si>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</si>
  <si>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</si>
  <si>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</si>
  <si>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</si>
  <si>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</si>
  <si>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</si>
  <si>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</si>
  <si>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</si>
  <si>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</si>
  <si>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</si>
  <si>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</si>
  <si>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</si>
  <si>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</si>
  <si>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</si>
  <si>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</si>
  <si>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</si>
  <si>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</si>
  <si>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</si>
  <si>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</si>
  <si>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</si>
  <si>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</si>
  <si>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</si>
  <si>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</si>
  <si>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</si>
  <si>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</si>
  <si>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</si>
  <si>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</si>
  <si>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</si>
  <si>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</si>
  <si>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</si>
  <si>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</si>
  <si>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</si>
  <si>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</si>
  <si>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</si>
  <si>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</si>
  <si>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</si>
  <si>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</si>
  <si>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</si>
  <si>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</si>
  <si>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</si>
  <si>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</si>
  <si>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</si>
  <si>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</si>
  <si>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</si>
  <si>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</si>
  <si>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</si>
  <si>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</si>
  <si>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</si>
  <si>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</si>
  <si>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</si>
  <si>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</si>
  <si>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</si>
  <si>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</si>
  <si>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</si>
  <si>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</si>
  <si>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</si>
  <si>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</si>
  <si>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</si>
  <si>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</si>
  <si>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</si>
  <si>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</si>
  <si>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</si>
  <si>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</si>
  <si>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</si>
  <si>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</si>
  <si>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</si>
  <si>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</si>
  <si>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</si>
  <si>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</si>
  <si>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</si>
  <si>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</si>
  <si>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</si>
  <si>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</si>
  <si>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</si>
  <si>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</si>
  <si>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</si>
  <si>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</si>
  <si>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</si>
  <si>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</si>
  <si>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</si>
  <si>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</si>
  <si>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</si>
  <si>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</si>
  <si>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</si>
  <si>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</si>
  <si>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</si>
  <si>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</si>
  <si>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</si>
  <si>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</si>
  <si>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</si>
  <si>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</si>
  <si>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</si>
  <si>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</si>
  <si>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</si>
  <si>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</si>
  <si>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</si>
  <si>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</si>
  <si>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</si>
  <si>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</si>
  <si>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</si>
  <si>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</si>
  <si>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</si>
  <si>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</si>
  <si>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</si>
  <si>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</si>
  <si>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</si>
  <si>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</si>
  <si>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</si>
  <si>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</si>
  <si>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</si>
  <si>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</si>
  <si>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</si>
  <si>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</si>
  <si>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</si>
  <si>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</si>
  <si>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</si>
  <si>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</si>
  <si>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</si>
  <si>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</si>
  <si>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</si>
  <si>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</si>
  <si>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</si>
  <si>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</si>
  <si>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</si>
  <si>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</si>
  <si>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</si>
  <si>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</si>
  <si>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</si>
  <si>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</si>
  <si>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</si>
  <si>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</si>
  <si>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</si>
  <si>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</si>
  <si>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</si>
  <si>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</si>
  <si>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</si>
  <si>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</si>
  <si>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</si>
  <si>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</si>
  <si>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</si>
  <si>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</si>
  <si>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</si>
  <si>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</si>
  <si>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</si>
  <si>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</si>
  <si>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</si>
  <si>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</si>
  <si>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</si>
  <si>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</si>
  <si>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</si>
  <si>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</si>
  <si>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</si>
  <si>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</si>
  <si>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</si>
  <si>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</si>
  <si>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</si>
  <si>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</si>
  <si>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</si>
  <si>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</si>
  <si>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</si>
  <si>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</si>
  <si>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</si>
  <si>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</si>
  <si>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</si>
  <si>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</si>
  <si>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</si>
  <si>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</si>
  <si>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</si>
  <si>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</si>
  <si>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</si>
  <si>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</si>
  <si>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</si>
  <si>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</si>
  <si>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</si>
  <si>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</si>
  <si>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</si>
  <si>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</si>
  <si>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</si>
  <si>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</si>
  <si>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</si>
  <si>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</si>
  <si>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</si>
  <si>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</si>
  <si>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</si>
  <si>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</si>
  <si>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</si>
  <si>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</si>
  <si>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</si>
  <si>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</si>
  <si>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</si>
  <si>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</si>
  <si>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</si>
  <si>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</si>
  <si>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</si>
  <si>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</si>
  <si>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</si>
  <si>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</si>
  <si>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</si>
  <si>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</si>
  <si>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</si>
  <si>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</si>
  <si>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</si>
  <si>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</si>
  <si>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</si>
  <si>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</si>
  <si>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</si>
  <si>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</si>
  <si>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</si>
  <si>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</si>
  <si>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</si>
  <si>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</si>
  <si>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</si>
  <si>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</si>
  <si>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</si>
  <si>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</si>
  <si>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</si>
  <si>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</si>
  <si>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</si>
  <si>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</si>
  <si>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</si>
  <si>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</si>
  <si>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</si>
  <si>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</si>
  <si>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</si>
  <si>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</si>
  <si>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</si>
  <si>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</si>
  <si>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</si>
  <si>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</si>
  <si>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</si>
  <si>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</si>
  <si>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</si>
  <si>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</si>
  <si>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</si>
  <si>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</si>
  <si>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</si>
  <si>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</si>
  <si>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</si>
  <si>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</si>
  <si>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</si>
  <si>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</si>
  <si>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</si>
  <si>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</si>
  <si>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</si>
  <si>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</si>
  <si>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</si>
  <si>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</si>
  <si>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</si>
  <si>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</si>
  <si>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</si>
  <si>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</si>
  <si>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</si>
  <si>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</si>
  <si>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</si>
  <si>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</si>
  <si>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</si>
  <si>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</si>
  <si>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</si>
  <si>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</si>
  <si>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</si>
  <si>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</si>
  <si>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</si>
  <si>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</si>
  <si>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</si>
  <si>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</si>
  <si>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</si>
  <si>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</si>
  <si>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</si>
  <si>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</si>
  <si>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</si>
  <si>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</si>
  <si>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</si>
  <si>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</si>
  <si>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</si>
  <si>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</si>
  <si>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</si>
  <si>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</si>
  <si>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</si>
  <si>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</si>
  <si>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</si>
  <si>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</si>
  <si>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</si>
  <si>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</si>
  <si>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</si>
  <si>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</si>
  <si>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</si>
  <si>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</si>
  <si>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</si>
  <si>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</si>
  <si>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</si>
  <si>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</si>
  <si>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</si>
  <si>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</si>
  <si>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</si>
  <si>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</si>
  <si>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</si>
  <si>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</si>
  <si>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</si>
  <si>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</si>
  <si>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</si>
  <si>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</si>
  <si>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</si>
  <si>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</si>
  <si>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</si>
  <si>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</si>
  <si>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</si>
  <si>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</si>
  <si>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</si>
  <si>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</si>
  <si>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</si>
  <si>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</si>
  <si>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</si>
  <si>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</si>
  <si>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</si>
  <si>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</si>
  <si>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</si>
  <si>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</si>
  <si>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</si>
  <si>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</si>
  <si>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</si>
  <si>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</si>
  <si>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</si>
  <si>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</si>
  <si>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</si>
  <si>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</si>
  <si>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</si>
  <si>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</si>
  <si>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</si>
  <si>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</si>
  <si>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</si>
  <si>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</si>
  <si>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</si>
  <si>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</si>
  <si>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</si>
  <si>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</si>
  <si>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</si>
  <si>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</si>
  <si>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</si>
  <si>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</si>
  <si>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</si>
  <si>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</si>
  <si>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</si>
  <si>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</si>
  <si>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</si>
  <si>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</si>
  <si>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</si>
  <si>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</si>
  <si>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</si>
  <si>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</si>
  <si>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</si>
  <si>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</si>
  <si>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</si>
  <si>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</si>
  <si>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</si>
  <si>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</si>
  <si>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</si>
  <si>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</si>
  <si>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</si>
  <si>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</si>
  <si>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</si>
  <si>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</si>
  <si>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</si>
  <si>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</si>
  <si>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</si>
  <si>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</si>
  <si>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</si>
  <si>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</si>
  <si>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</si>
  <si>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</si>
  <si>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</si>
  <si>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</si>
  <si>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</si>
  <si>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</si>
  <si>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</si>
  <si>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</si>
  <si>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</si>
  <si>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</si>
  <si>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</si>
  <si>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</si>
  <si>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</si>
  <si>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</si>
  <si>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</si>
  <si>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</si>
  <si>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</si>
  <si>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</si>
  <si>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</si>
  <si>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</si>
  <si>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</si>
  <si>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</si>
  <si>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</si>
  <si>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</si>
  <si>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</si>
  <si>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</si>
  <si>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</si>
  <si>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</si>
  <si>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</si>
  <si>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</si>
  <si>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</si>
  <si>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</si>
  <si>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</si>
  <si>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</si>
  <si>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</si>
  <si>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</si>
  <si>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</si>
  <si>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</si>
  <si>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</si>
  <si>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</si>
  <si>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</si>
  <si>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</si>
  <si>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</si>
  <si>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</si>
  <si>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</si>
  <si>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</si>
  <si>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</si>
  <si>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</si>
  <si>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</si>
  <si>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</si>
  <si>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</si>
  <si>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</si>
  <si>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</si>
  <si>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</si>
  <si>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</si>
  <si>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</si>
  <si>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</si>
  <si>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</si>
  <si>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</si>
  <si>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</si>
  <si>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</si>
  <si>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</si>
  <si>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</si>
  <si>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</si>
  <si>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</si>
  <si>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</si>
  <si>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</si>
  <si>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</si>
  <si>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</si>
  <si>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</si>
  <si>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</si>
  <si>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</si>
  <si>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</si>
  <si>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</si>
  <si>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</si>
  <si>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</si>
  <si>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</si>
  <si>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</si>
  <si>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</si>
  <si>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</si>
  <si>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</si>
  <si>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</si>
  <si>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</si>
  <si>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</si>
  <si>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</si>
  <si>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</si>
  <si>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</si>
  <si>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</si>
  <si>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</si>
  <si>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</si>
  <si>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</si>
  <si>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</si>
  <si>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</si>
  <si>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</si>
  <si>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</si>
  <si>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</si>
  <si>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</si>
  <si>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</si>
  <si>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</si>
  <si>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</si>
  <si>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</si>
  <si>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</si>
  <si>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</si>
  <si>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</si>
  <si>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</si>
  <si>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</si>
  <si>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</si>
  <si>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</si>
  <si>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</si>
  <si>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</si>
  <si>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</si>
  <si>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</si>
  <si>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</si>
  <si>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</si>
  <si>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</si>
  <si>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</si>
  <si>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</si>
  <si>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</si>
  <si>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</si>
  <si>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</si>
  <si>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</si>
  <si>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</si>
  <si>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</si>
  <si>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</si>
  <si>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</si>
  <si>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</si>
  <si>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</si>
  <si>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</si>
  <si>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</si>
  <si>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</si>
  <si>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</si>
  <si>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</si>
  <si>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</si>
  <si>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</si>
  <si>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</si>
  <si>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</si>
  <si>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</si>
  <si>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</si>
  <si>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</si>
  <si>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</si>
  <si>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</si>
  <si>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</si>
  <si>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</si>
  <si>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</si>
  <si>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</si>
  <si>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</si>
  <si>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</si>
  <si>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</si>
  <si>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</si>
  <si>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</si>
  <si>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</si>
  <si>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</si>
  <si>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</si>
  <si>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</si>
  <si>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</si>
  <si>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</si>
  <si>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</si>
  <si>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</si>
  <si>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</si>
  <si>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</si>
  <si>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</si>
  <si>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</si>
  <si>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</si>
  <si>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</si>
  <si>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</si>
  <si>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</si>
  <si>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</si>
  <si>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</si>
  <si>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</si>
  <si>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</si>
  <si>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</si>
  <si>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</si>
  <si>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</si>
  <si>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</si>
  <si>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</si>
  <si>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</si>
  <si>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</si>
  <si>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</si>
  <si>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</si>
  <si>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</si>
  <si>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</si>
  <si>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</si>
  <si>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</si>
  <si>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</si>
  <si>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</si>
  <si>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</si>
  <si>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</si>
  <si>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</si>
  <si>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</si>
  <si>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</si>
  <si>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</si>
  <si>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</si>
  <si>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</si>
  <si>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</si>
  <si>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</si>
  <si>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</si>
  <si>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</si>
  <si>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</si>
  <si>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</si>
  <si>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</si>
  <si>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</si>
  <si>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</si>
  <si>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</si>
  <si>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</si>
  <si>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</si>
  <si>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</si>
  <si>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</si>
  <si>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</si>
  <si>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</si>
  <si>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</si>
  <si>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</si>
  <si>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</si>
  <si>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</si>
  <si>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</si>
  <si>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</si>
  <si>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</si>
  <si>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</si>
  <si>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</si>
  <si>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</si>
  <si>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</si>
  <si>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</si>
  <si>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</si>
  <si>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</si>
  <si>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</si>
  <si>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</si>
  <si>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</si>
  <si>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</si>
  <si>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</si>
  <si>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</si>
  <si>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</si>
  <si>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</si>
  <si>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</si>
  <si>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</si>
  <si>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</si>
  <si>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</si>
  <si>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</si>
  <si>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</si>
  <si>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</si>
  <si>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</si>
  <si>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</si>
  <si>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</si>
  <si>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</si>
  <si>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</si>
  <si>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</si>
  <si>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</si>
  <si>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</si>
  <si>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</si>
  <si>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</si>
  <si>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</si>
  <si>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</si>
  <si>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</si>
  <si>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</si>
  <si>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</si>
  <si>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</si>
  <si>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</si>
  <si>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</si>
  <si>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</si>
  <si>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</si>
  <si>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</si>
  <si>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</si>
  <si>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</si>
  <si>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</si>
  <si>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</si>
  <si>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</si>
  <si>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</si>
  <si>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</si>
  <si>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</si>
  <si>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</si>
  <si>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</si>
  <si>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</si>
  <si>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</si>
  <si>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</si>
  <si>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</si>
  <si>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</si>
  <si>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</si>
  <si>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</si>
  <si>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</si>
  <si>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</si>
  <si>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</si>
  <si>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</si>
  <si>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</si>
  <si>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</si>
  <si>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</si>
  <si>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</si>
  <si>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</si>
  <si>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</si>
  <si>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</si>
  <si>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</si>
  <si>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</si>
  <si>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</si>
  <si>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</si>
  <si>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</si>
  <si>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</si>
  <si>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</si>
  <si>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</si>
  <si>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</si>
  <si>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</si>
  <si>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</si>
  <si>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</si>
  <si>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</si>
  <si>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</si>
  <si>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</si>
  <si>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</si>
  <si>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</si>
  <si>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</si>
  <si>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</si>
  <si>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</si>
  <si>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</si>
  <si>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</si>
  <si>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</si>
  <si>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</si>
  <si>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</si>
  <si>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</si>
  <si>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</si>
  <si>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</si>
  <si>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</si>
  <si>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</si>
  <si>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</si>
  <si>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</si>
  <si>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</si>
  <si>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</si>
  <si>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</si>
  <si>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</si>
  <si>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</si>
  <si>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</si>
  <si>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</si>
  <si>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</si>
  <si>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</si>
  <si>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</si>
  <si>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</si>
  <si>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</si>
  <si>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</si>
  <si>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</si>
  <si>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</si>
  <si>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</si>
  <si>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</si>
  <si>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</si>
  <si>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</si>
  <si>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</si>
  <si>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</si>
  <si>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</si>
  <si>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</si>
  <si>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</si>
  <si>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</si>
  <si>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</si>
  <si>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</si>
  <si>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</si>
  <si>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</si>
  <si>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</si>
  <si>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</si>
  <si>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</si>
  <si>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</si>
  <si>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</si>
  <si>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</si>
  <si>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</si>
  <si>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</si>
  <si>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</si>
  <si>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</si>
  <si>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</si>
  <si>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</si>
  <si>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</si>
  <si>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</si>
  <si>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</si>
  <si>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</si>
  <si>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</si>
  <si>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</si>
  <si>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</si>
  <si>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</si>
  <si>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</si>
  <si>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</si>
  <si>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</si>
  <si>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</si>
  <si>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</si>
  <si>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</si>
  <si>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</si>
  <si>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</si>
  <si>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</si>
  <si>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</si>
  <si>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</si>
  <si>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</si>
  <si>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</si>
  <si>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</si>
  <si>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</si>
  <si>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</si>
  <si>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</si>
  <si>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</si>
  <si>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</si>
  <si>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</si>
  <si>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</si>
  <si>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</si>
  <si>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</si>
  <si>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</si>
  <si>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</si>
  <si>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</si>
  <si>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</si>
  <si>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</si>
  <si>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</si>
  <si>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</si>
  <si>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</si>
  <si>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</si>
  <si>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</si>
  <si>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</si>
  <si>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</si>
  <si>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</si>
  <si>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</si>
  <si>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</si>
  <si>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</si>
  <si>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</si>
  <si>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</si>
  <si>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</si>
  <si>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</si>
  <si>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</si>
  <si>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</si>
  <si>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</si>
  <si>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</si>
  <si>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</si>
  <si>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</si>
  <si>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</si>
  <si>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</si>
  <si>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</si>
  <si>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</si>
  <si>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</si>
  <si>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</si>
  <si>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</si>
  <si>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</si>
  <si>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</si>
  <si>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</si>
  <si>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</si>
  <si>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</si>
  <si>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</si>
  <si>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</si>
  <si>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</si>
  <si>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</si>
  <si>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</si>
  <si>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</si>
  <si>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</si>
  <si>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</si>
  <si>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</si>
  <si>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</si>
  <si>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</si>
  <si>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</si>
  <si>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</si>
  <si>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</si>
  <si>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</si>
  <si>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</si>
  <si>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</si>
  <si>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</si>
  <si>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</si>
  <si>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</si>
  <si>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</si>
  <si>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</si>
  <si>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</si>
  <si>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</si>
  <si>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</si>
  <si>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</si>
  <si>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</si>
  <si>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</si>
  <si>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</si>
  <si>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</si>
  <si>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</si>
  <si>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</si>
  <si>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</si>
  <si>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</si>
  <si>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</si>
  <si>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</si>
  <si>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</si>
  <si>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</si>
  <si>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</si>
  <si>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</si>
  <si>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</si>
  <si>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</si>
  <si>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</si>
  <si>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</si>
  <si>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</si>
  <si>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</si>
  <si>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</si>
  <si>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</si>
  <si>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</si>
  <si>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</si>
  <si>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</si>
  <si>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</si>
  <si>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</si>
  <si>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</si>
  <si>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</si>
  <si>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</si>
  <si>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</si>
  <si>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</si>
  <si>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</si>
  <si>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</si>
  <si>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</si>
  <si>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</si>
  <si>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</si>
  <si>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</si>
  <si>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</si>
  <si>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</si>
  <si>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</si>
  <si>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</si>
  <si>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</si>
  <si>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</si>
  <si>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</si>
  <si>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</si>
  <si>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</si>
  <si>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</si>
  <si>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</si>
  <si>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</si>
  <si>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</si>
  <si>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</si>
  <si>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</si>
  <si>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</si>
  <si>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</si>
  <si>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</si>
  <si>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</si>
  <si>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</si>
  <si>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</si>
  <si>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</si>
  <si>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</si>
  <si>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</si>
  <si>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</si>
  <si>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</si>
  <si>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</si>
  <si>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</si>
  <si>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</si>
  <si>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</si>
  <si>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</si>
  <si>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</si>
  <si>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</si>
  <si>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</si>
  <si>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</si>
  <si>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</si>
  <si>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</si>
  <si>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</si>
  <si>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</si>
  <si>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</si>
  <si>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</si>
  <si>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</si>
  <si>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</si>
  <si>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</si>
  <si>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</si>
  <si>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</si>
  <si>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</si>
  <si>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</si>
  <si>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</si>
  <si>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</si>
  <si>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</si>
  <si>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</si>
  <si>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</si>
  <si>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</si>
  <si>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</si>
  <si>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</si>
  <si>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</si>
  <si>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</si>
  <si>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</si>
  <si>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</si>
  <si>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</si>
  <si>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</si>
  <si>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</si>
  <si>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</si>
  <si>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</si>
  <si>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</si>
  <si>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</si>
  <si>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</si>
  <si>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</si>
  <si>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</si>
  <si>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</si>
  <si>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</si>
  <si>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</si>
  <si>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</si>
  <si>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</si>
  <si>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</si>
  <si>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</si>
  <si>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</si>
  <si>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</si>
  <si>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</si>
  <si>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</si>
  <si>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</si>
  <si>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</si>
  <si>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</si>
  <si>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</si>
  <si>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</si>
  <si>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</si>
  <si>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</si>
  <si>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</si>
  <si>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</si>
  <si>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</si>
  <si>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</si>
  <si>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</si>
  <si>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</si>
  <si>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</si>
  <si>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</si>
  <si>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</si>
  <si>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</si>
  <si>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</si>
  <si>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</si>
  <si>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</si>
  <si>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</si>
  <si>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</si>
  <si>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</si>
  <si>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</si>
  <si>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</si>
  <si>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</si>
  <si>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</si>
  <si>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</si>
  <si>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</si>
  <si>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</si>
  <si>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</si>
  <si>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</si>
  <si>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</si>
  <si>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</si>
  <si>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</si>
  <si>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</si>
  <si>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</si>
  <si>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</si>
  <si>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</si>
  <si>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</si>
  <si>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</si>
  <si>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</si>
  <si>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</si>
  <si>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</si>
  <si>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</si>
  <si>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</si>
  <si>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</si>
  <si>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</si>
  <si>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</si>
  <si>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</si>
  <si>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</si>
  <si>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</si>
  <si>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</si>
  <si>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</si>
  <si>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</si>
  <si>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</si>
  <si>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</si>
  <si>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</si>
  <si>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</si>
  <si>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</si>
  <si>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</si>
  <si>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</si>
  <si>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</si>
  <si>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</si>
  <si>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</si>
  <si>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</si>
  <si>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</si>
  <si>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</si>
  <si>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</si>
  <si>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</si>
  <si>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</si>
  <si>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</si>
  <si>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</si>
  <si>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</si>
  <si>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</si>
  <si>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</si>
  <si>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</si>
  <si>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</si>
  <si>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</si>
  <si>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</si>
  <si>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</si>
  <si>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</si>
  <si>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</si>
  <si>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</si>
  <si>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</si>
  <si>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</si>
  <si>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</si>
  <si>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</si>
  <si>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</si>
  <si>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</si>
  <si>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</si>
  <si>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</si>
  <si>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</si>
  <si>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</si>
  <si>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</si>
  <si>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</si>
  <si>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</si>
  <si>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</si>
  <si>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</si>
  <si>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</si>
  <si>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</si>
  <si>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</si>
  <si>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</si>
  <si>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</si>
  <si>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</si>
  <si>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</si>
  <si>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</si>
  <si>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</si>
  <si>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</si>
  <si>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</si>
  <si>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</si>
  <si>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</si>
  <si>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</si>
  <si>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</si>
  <si>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</si>
  <si>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</si>
  <si>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</si>
  <si>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</si>
  <si>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</si>
  <si>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</si>
  <si>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</si>
  <si>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</si>
  <si>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</si>
  <si>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</si>
  <si>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</si>
  <si>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</si>
  <si>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</si>
  <si>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</si>
  <si>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</si>
  <si>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</si>
  <si>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</si>
  <si>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</si>
  <si>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</si>
  <si>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</si>
  <si>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</si>
  <si>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</si>
  <si>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</si>
  <si>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</si>
  <si>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</si>
  <si>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</si>
  <si>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</si>
  <si>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</si>
  <si>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</si>
  <si>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</si>
  <si>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</si>
  <si>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</si>
  <si>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</si>
  <si>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</si>
  <si>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</si>
  <si>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</si>
  <si>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</si>
  <si>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</si>
  <si>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</si>
  <si>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</si>
  <si>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</si>
  <si>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</si>
  <si>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</si>
  <si>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</si>
  <si>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</si>
  <si>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</si>
  <si>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</si>
  <si>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</si>
  <si>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</si>
  <si>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</si>
  <si>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</si>
  <si>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</si>
  <si>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</si>
  <si>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</si>
  <si>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</si>
  <si>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</si>
  <si>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</si>
  <si>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</si>
  <si>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</si>
  <si>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</si>
  <si>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</si>
  <si>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</si>
  <si>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</si>
  <si>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</si>
  <si>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</si>
  <si>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</si>
  <si>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</si>
  <si>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</si>
  <si>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</si>
  <si>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</si>
  <si>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</si>
  <si>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</si>
  <si>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</si>
  <si>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</si>
  <si>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</si>
  <si>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</si>
  <si>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</si>
  <si>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</si>
  <si>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</si>
  <si>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</si>
  <si>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</si>
  <si>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</si>
  <si>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</si>
  <si>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</si>
  <si>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</si>
  <si>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</si>
  <si>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</si>
  <si>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</si>
  <si>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</si>
  <si>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</si>
  <si>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</si>
  <si>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</si>
  <si>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</si>
  <si>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</si>
  <si>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</si>
  <si>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</si>
  <si>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</si>
  <si>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</si>
  <si>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</si>
  <si>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</si>
  <si>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</si>
  <si>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</si>
  <si>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</si>
  <si>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</si>
  <si>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</si>
  <si>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</si>
  <si>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</si>
  <si>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</si>
  <si>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</si>
  <si>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</si>
  <si>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</si>
  <si>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</si>
  <si>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</si>
  <si>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</si>
  <si>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</si>
  <si>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</si>
  <si>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</si>
  <si>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</si>
  <si>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</si>
  <si>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</si>
  <si>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</si>
  <si>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</si>
  <si>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</si>
  <si>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</si>
  <si>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</si>
  <si>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</si>
  <si>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</si>
  <si>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</si>
  <si>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</si>
  <si>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</si>
  <si>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</si>
  <si>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</si>
  <si>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</si>
  <si>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</si>
  <si>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</si>
  <si>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</si>
  <si>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</si>
  <si>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</si>
  <si>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</si>
  <si>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</si>
  <si>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</si>
  <si>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</si>
  <si>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</si>
  <si>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</si>
  <si>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</si>
  <si>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</si>
  <si>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</si>
  <si>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</si>
  <si>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</si>
  <si>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</si>
  <si>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</si>
  <si>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</si>
  <si>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</si>
  <si>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</si>
  <si>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</si>
  <si>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</si>
  <si>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</si>
  <si>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</si>
  <si>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</si>
  <si>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</si>
  <si>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</si>
  <si>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</si>
  <si>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</si>
  <si>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</si>
  <si>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</si>
  <si>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</si>
  <si>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</si>
  <si>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</si>
  <si>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</si>
  <si>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</si>
  <si>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</si>
  <si>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</si>
  <si>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</si>
  <si>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</si>
  <si>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</si>
  <si>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</si>
  <si>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</si>
  <si>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</si>
  <si>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</si>
  <si>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</si>
  <si>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</si>
  <si>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</si>
  <si>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</si>
  <si>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</si>
  <si>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</si>
  <si>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</si>
  <si>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</si>
  <si>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</si>
  <si>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</si>
  <si>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</si>
  <si>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</si>
  <si>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</si>
  <si>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</si>
  <si>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</si>
  <si>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</si>
  <si>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</si>
  <si>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</si>
  <si>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</si>
  <si>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</si>
  <si>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</si>
  <si>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</si>
  <si>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</si>
  <si>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</si>
  <si>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</si>
  <si>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</si>
  <si>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</si>
  <si>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</si>
  <si>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</si>
  <si>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</si>
  <si>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</si>
  <si>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</si>
  <si>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</si>
  <si>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</si>
  <si>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</si>
  <si>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</si>
  <si>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</si>
  <si>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</si>
  <si>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</si>
  <si>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</si>
  <si>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</si>
  <si>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</si>
  <si>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</si>
  <si>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</si>
  <si>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</si>
  <si>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</si>
  <si>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</si>
  <si>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</si>
  <si>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</si>
  <si>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</si>
  <si>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</si>
  <si>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</si>
  <si>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</si>
  <si>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</si>
  <si>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</si>
  <si>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</si>
  <si>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</si>
  <si>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</si>
  <si>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</si>
  <si>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</si>
  <si>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</si>
  <si>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</si>
  <si>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</si>
  <si>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</si>
  <si>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</si>
  <si>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</si>
  <si>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</si>
  <si>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</si>
  <si>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</si>
  <si>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</si>
  <si>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</si>
  <si>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</si>
  <si>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</si>
  <si>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</si>
  <si>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</si>
  <si>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</si>
  <si>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</si>
  <si>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</si>
  <si>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</si>
  <si>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</si>
  <si>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</si>
  <si>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</si>
  <si>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</si>
  <si>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</si>
  <si>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</si>
  <si>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</si>
  <si>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</si>
  <si>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</si>
  <si>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</si>
  <si>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</si>
  <si>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</si>
  <si>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</si>
  <si>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</si>
  <si>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</si>
  <si>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</si>
  <si>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</si>
  <si>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</si>
  <si>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</si>
  <si>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</si>
  <si>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</si>
  <si>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</si>
  <si>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</si>
  <si>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</si>
  <si>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</si>
  <si>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</si>
  <si>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</si>
  <si>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</si>
  <si>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</si>
  <si>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</si>
  <si>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</si>
  <si>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</si>
  <si>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</si>
  <si>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</si>
  <si>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</si>
  <si>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</si>
  <si>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</si>
  <si>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</si>
  <si>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</si>
  <si>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</si>
  <si>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</si>
  <si>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</si>
  <si>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</si>
  <si>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</si>
  <si>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</si>
  <si>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</si>
  <si>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</si>
  <si>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</si>
  <si>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</si>
  <si>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</si>
  <si>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</si>
  <si>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</si>
  <si>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</si>
  <si>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</si>
  <si>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</si>
  <si>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</si>
  <si>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</si>
  <si>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</si>
  <si>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</si>
  <si>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</si>
  <si>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</si>
  <si>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</si>
  <si>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</si>
  <si>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</si>
  <si>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</si>
  <si>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</si>
  <si>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</si>
  <si>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</si>
  <si>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</si>
  <si>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</si>
  <si>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</si>
  <si>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</si>
  <si>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</si>
  <si>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</si>
  <si>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</si>
  <si>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</si>
  <si>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</si>
  <si>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</si>
  <si>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</si>
  <si>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</si>
  <si>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</si>
  <si>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</si>
  <si>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</si>
  <si>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</si>
  <si>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</si>
  <si>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</si>
  <si>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</si>
  <si>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</si>
  <si>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</si>
  <si>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</si>
  <si>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</si>
  <si>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</si>
  <si>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</si>
  <si>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</si>
  <si>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</si>
  <si>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</si>
  <si>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</si>
  <si>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</si>
  <si>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</si>
  <si>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</si>
  <si>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</si>
  <si>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</si>
  <si>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</si>
  <si>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</si>
  <si>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</si>
  <si>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</si>
  <si>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</si>
  <si>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</si>
  <si>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</si>
  <si>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</si>
  <si>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</si>
  <si>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</si>
  <si>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</si>
  <si>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</si>
  <si>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</si>
  <si>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</si>
  <si>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</si>
  <si>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</si>
  <si>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</si>
  <si>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</si>
  <si>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</si>
  <si>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</si>
  <si>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</si>
  <si>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</si>
  <si>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</si>
  <si>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</si>
  <si>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</si>
  <si>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</si>
  <si>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</si>
  <si>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</si>
  <si>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</si>
  <si>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</si>
  <si>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</si>
  <si>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</si>
  <si>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</si>
  <si>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</si>
  <si>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</si>
  <si>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</si>
  <si>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</si>
  <si>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</si>
  <si>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</si>
  <si>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</si>
  <si>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</si>
  <si>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</si>
  <si>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</si>
  <si>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</si>
  <si>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</si>
  <si>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</si>
  <si>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</si>
  <si>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</si>
  <si>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</si>
  <si>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</si>
  <si>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</si>
  <si>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</si>
  <si>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</si>
  <si>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</si>
  <si>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</si>
  <si>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</si>
  <si>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</si>
  <si>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</si>
  <si>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</si>
  <si>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</si>
  <si>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</si>
  <si>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</si>
  <si>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</si>
  <si>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</si>
  <si>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</si>
  <si>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</si>
  <si>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</si>
  <si>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</si>
  <si>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</si>
  <si>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</si>
  <si>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</si>
  <si>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</si>
  <si>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</si>
  <si>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</si>
  <si>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</si>
  <si>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</si>
  <si>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</si>
  <si>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</si>
  <si>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</si>
  <si>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</si>
  <si>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</si>
  <si>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</si>
  <si>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</si>
  <si>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</si>
  <si>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</si>
  <si>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</si>
  <si>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</si>
  <si>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</si>
  <si>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</si>
  <si>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</si>
  <si>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</si>
  <si>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</si>
  <si>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</si>
  <si>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</si>
  <si>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</si>
  <si>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</si>
  <si>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</si>
  <si>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</si>
  <si>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</si>
  <si>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</si>
  <si>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</si>
  <si>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</si>
  <si>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</si>
  <si>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</si>
  <si>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</si>
  <si>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</si>
  <si>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</si>
  <si>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</si>
  <si>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</si>
  <si>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</si>
  <si>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</si>
  <si>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</si>
  <si>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</si>
  <si>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</si>
  <si>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</si>
  <si>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</si>
  <si>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</si>
  <si>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</si>
  <si>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</si>
  <si>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</si>
  <si>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</si>
  <si>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</si>
  <si>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</si>
  <si>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</si>
  <si>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</si>
  <si>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</si>
  <si>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</si>
  <si>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</si>
  <si>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</si>
  <si>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</si>
  <si>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</si>
  <si>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</si>
  <si>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</si>
  <si>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</si>
  <si>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</si>
  <si>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</si>
  <si>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</si>
  <si>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</si>
  <si>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</si>
  <si>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</si>
  <si>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</si>
  <si>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</si>
  <si>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</si>
  <si>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</si>
  <si>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</si>
  <si>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</si>
  <si>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</si>
  <si>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</si>
  <si>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</si>
  <si>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</si>
  <si>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</si>
  <si>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</si>
  <si>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</si>
  <si>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</si>
  <si>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</si>
  <si>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</si>
  <si>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</si>
  <si>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</si>
  <si>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</si>
  <si>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</si>
  <si>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</si>
  <si>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</si>
  <si>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</si>
  <si>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</si>
  <si>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</si>
  <si>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</si>
  <si>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</si>
  <si>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</si>
  <si>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</si>
  <si>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</si>
  <si>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</si>
  <si>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</si>
  <si>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</si>
  <si>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</si>
  <si>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</si>
  <si>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</si>
  <si>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</si>
  <si>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</si>
  <si>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</si>
  <si>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</si>
  <si>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</si>
  <si>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</si>
  <si>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</si>
  <si>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</si>
  <si>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</si>
  <si>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</si>
  <si>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</si>
  <si>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</si>
  <si>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</si>
  <si>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</si>
  <si>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</si>
  <si>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</si>
  <si>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</si>
  <si>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</si>
  <si>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</si>
  <si>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</si>
  <si>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</si>
  <si>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</si>
  <si>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</si>
  <si>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</si>
  <si>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</si>
  <si>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</si>
  <si>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</si>
  <si>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</si>
  <si>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</si>
  <si>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</si>
  <si>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</si>
  <si>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</si>
  <si>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</si>
  <si>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</si>
  <si>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</si>
  <si>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</si>
  <si>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</si>
  <si>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</si>
  <si>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</si>
  <si>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</si>
  <si>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</si>
  <si>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</si>
  <si>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</si>
  <si>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</si>
  <si>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</si>
  <si>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</si>
  <si>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</si>
  <si>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</si>
  <si>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</si>
  <si>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</si>
  <si>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</si>
  <si>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</si>
  <si>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</si>
  <si>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</si>
  <si>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</si>
  <si>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</si>
  <si>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</si>
  <si>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</si>
  <si>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</si>
  <si>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</si>
  <si>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</si>
  <si>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</si>
  <si>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</si>
  <si>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</si>
  <si>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</si>
  <si>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</si>
  <si>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</si>
  <si>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</si>
  <si>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</si>
  <si>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</si>
  <si>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</si>
  <si>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</si>
  <si>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</si>
  <si>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</si>
  <si>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</si>
  <si>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</si>
  <si>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</si>
  <si>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</si>
  <si>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</si>
  <si>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</si>
  <si>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</si>
  <si>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</si>
  <si>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</si>
  <si>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</si>
  <si>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</si>
  <si>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</si>
  <si>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</si>
  <si>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</si>
  <si>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</si>
  <si>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</si>
  <si>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</si>
  <si>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</si>
  <si>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</si>
  <si>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</si>
  <si>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</si>
  <si>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</si>
  <si>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</si>
  <si>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</si>
  <si>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</si>
  <si>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</si>
  <si>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</si>
  <si>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</si>
  <si>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</si>
  <si>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</si>
  <si>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</si>
  <si>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</si>
  <si>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</si>
  <si>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</si>
  <si>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</si>
  <si>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</si>
  <si>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</si>
  <si>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</si>
  <si>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</si>
  <si>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</si>
  <si>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</si>
  <si>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</si>
  <si>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</si>
  <si>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</si>
  <si>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</si>
  <si>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</si>
  <si>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</si>
  <si>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</si>
  <si>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</si>
  <si>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</si>
  <si>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</si>
  <si>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</si>
  <si>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</si>
  <si>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</si>
  <si>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</si>
  <si>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</si>
  <si>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</si>
  <si>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</si>
  <si>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</si>
  <si>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</si>
  <si>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</si>
  <si>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</si>
  <si>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</si>
  <si>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</si>
  <si>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</si>
  <si>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</si>
  <si>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</si>
  <si>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</si>
  <si>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</si>
  <si>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</si>
  <si>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</si>
  <si>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</si>
  <si>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</si>
  <si>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</si>
  <si>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</si>
  <si>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</si>
  <si>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</si>
  <si>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</si>
  <si>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</si>
  <si>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</si>
  <si>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</si>
  <si>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</si>
  <si>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</si>
  <si>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</si>
  <si>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</si>
  <si>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</si>
  <si>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</si>
  <si>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</si>
  <si>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</si>
  <si>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</si>
  <si>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</si>
  <si>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</si>
  <si>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</si>
  <si>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</si>
  <si>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</si>
  <si>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</si>
  <si>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</si>
  <si>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</si>
  <si>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</si>
  <si>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</si>
  <si>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</si>
  <si>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</si>
  <si>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</si>
  <si>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</si>
  <si>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</si>
  <si>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</si>
  <si>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</si>
  <si>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</si>
  <si>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</si>
  <si>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</si>
  <si>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</si>
  <si>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</si>
  <si>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</si>
  <si>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</si>
  <si>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</si>
  <si>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</si>
  <si>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</si>
  <si>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</si>
  <si>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</si>
  <si>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</si>
  <si>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</si>
  <si>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</si>
  <si>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</si>
  <si>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</si>
  <si>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</si>
  <si>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</si>
  <si>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</si>
  <si>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</si>
  <si>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</si>
  <si>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</si>
  <si>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</si>
  <si>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</si>
  <si>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</si>
  <si>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</si>
  <si>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</si>
  <si>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</si>
  <si>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</si>
  <si>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</si>
  <si>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</si>
  <si>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</si>
  <si>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</si>
  <si>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</si>
  <si>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</si>
  <si>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</si>
  <si>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</si>
  <si>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</si>
  <si>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</si>
  <si>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</si>
  <si>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</si>
  <si>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</si>
  <si>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</si>
  <si>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</si>
  <si>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</si>
  <si>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</si>
  <si>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</si>
  <si>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</si>
  <si>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</si>
  <si>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</si>
  <si>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</si>
  <si>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</si>
  <si>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</si>
  <si>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</si>
  <si>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</si>
  <si>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</si>
  <si>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</si>
  <si>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</si>
  <si>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</si>
  <si>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</si>
  <si>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</si>
  <si>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</si>
  <si>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</si>
  <si>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</si>
  <si>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</si>
  <si>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</si>
  <si>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</si>
  <si>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</si>
  <si>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</si>
  <si>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</si>
  <si>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</si>
  <si>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</si>
  <si>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</si>
  <si>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</si>
  <si>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</si>
  <si>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</si>
  <si>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</si>
  <si>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</si>
  <si>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</si>
  <si>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</si>
  <si>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</si>
  <si>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</si>
  <si>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</si>
  <si>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</si>
  <si>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</si>
  <si>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</si>
  <si>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</si>
  <si>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</si>
  <si>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</si>
  <si>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</si>
  <si>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</si>
  <si>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</si>
  <si>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</si>
  <si>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</si>
  <si>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</si>
  <si>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</si>
  <si>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</si>
  <si>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</si>
  <si>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</si>
  <si>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</si>
  <si>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</si>
  <si>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</si>
  <si>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</si>
  <si>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</si>
  <si>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</si>
  <si>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</si>
  <si>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</si>
  <si>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</si>
  <si>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</si>
  <si>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</si>
  <si>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</si>
  <si>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</si>
  <si>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</si>
  <si>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</si>
  <si>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</si>
  <si>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</si>
  <si>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</si>
  <si>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</si>
  <si>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</si>
  <si>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</si>
  <si>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</si>
  <si>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</si>
  <si>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</si>
  <si>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</si>
  <si>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</si>
  <si>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</si>
  <si>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</si>
  <si>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</si>
  <si>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</si>
  <si>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</si>
  <si>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</si>
  <si>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</si>
  <si>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</si>
  <si>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</si>
  <si>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</si>
  <si>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</si>
  <si>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</si>
  <si>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</si>
  <si>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</si>
  <si>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</si>
  <si>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</si>
  <si>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</si>
  <si>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</si>
  <si>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</si>
  <si>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</si>
  <si>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</si>
  <si>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</si>
  <si>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</si>
  <si>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</si>
  <si>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</si>
  <si>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</si>
  <si>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</si>
  <si>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</si>
  <si>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</si>
  <si>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</si>
  <si>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</si>
  <si>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</si>
  <si>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</si>
  <si>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</si>
  <si>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</si>
  <si>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</si>
  <si>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</si>
  <si>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</si>
  <si>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</si>
  <si>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</si>
  <si>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</si>
  <si>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</si>
  <si>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</si>
  <si>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</si>
  <si>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</si>
  <si>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</si>
  <si>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</si>
  <si>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</si>
  <si>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</si>
  <si>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</si>
  <si>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</si>
  <si>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</si>
  <si>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</si>
  <si>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</si>
  <si>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</si>
  <si>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</si>
  <si>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</si>
  <si>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</si>
  <si>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</si>
  <si>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</si>
  <si>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</si>
  <si>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</si>
  <si>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</si>
  <si>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</si>
  <si>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</si>
  <si>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</si>
  <si>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</si>
  <si>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</si>
  <si>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</si>
  <si>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</si>
  <si>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</si>
  <si>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</si>
  <si>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</si>
  <si>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</si>
  <si>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</si>
  <si>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</si>
  <si>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</si>
  <si>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</si>
  <si>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</si>
  <si>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</si>
  <si>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</si>
  <si>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</si>
  <si>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</si>
  <si>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</si>
  <si>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</si>
  <si>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</si>
  <si>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</si>
  <si>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</si>
  <si>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</si>
  <si>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</si>
  <si>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</si>
  <si>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</si>
  <si>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</si>
  <si>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</si>
  <si>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</si>
  <si>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</si>
  <si>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</si>
  <si>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</si>
  <si>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</si>
  <si>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</si>
  <si>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</si>
  <si>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</si>
  <si>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</si>
  <si>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</si>
  <si>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</si>
  <si>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</si>
  <si>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</si>
  <si>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</si>
  <si>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</si>
  <si>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</si>
  <si>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</si>
  <si>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</si>
  <si>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</si>
  <si>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</si>
  <si>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</si>
  <si>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</si>
  <si>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</si>
  <si>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</si>
  <si>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</si>
  <si>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</si>
  <si>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</si>
  <si>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</si>
  <si>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</si>
  <si>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</si>
  <si>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</si>
  <si>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</si>
  <si>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</si>
  <si>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</si>
  <si>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</si>
  <si>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</si>
  <si>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</si>
  <si>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</si>
  <si>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</si>
  <si>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</si>
  <si>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</si>
  <si>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</si>
  <si>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</si>
  <si>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</si>
  <si>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</si>
  <si>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</si>
  <si>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</si>
  <si>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</si>
  <si>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</si>
  <si>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</si>
  <si>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</si>
  <si>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</si>
  <si>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</si>
  <si>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</si>
  <si>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</si>
  <si>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</si>
  <si>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</si>
  <si>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</si>
  <si>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</si>
  <si>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</si>
  <si>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</si>
  <si>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</si>
  <si>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</si>
  <si>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</si>
  <si>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</si>
  <si>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</si>
  <si>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</si>
  <si>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</si>
  <si>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</si>
  <si>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</si>
  <si>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</si>
  <si>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</si>
  <si>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</si>
  <si>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</si>
  <si>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</si>
  <si>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</si>
  <si>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</si>
  <si>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</si>
  <si>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</si>
  <si>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</si>
  <si>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</si>
  <si>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</si>
  <si>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</si>
  <si>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</si>
  <si>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</si>
  <si>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</si>
  <si>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</si>
  <si>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</si>
  <si>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</si>
  <si>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</si>
  <si>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</si>
  <si>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</si>
  <si>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</si>
  <si>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</si>
  <si>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</si>
  <si>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</si>
  <si>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</si>
  <si>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</si>
  <si>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</si>
  <si>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</si>
  <si>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</si>
  <si>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</si>
  <si>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</si>
  <si>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</si>
  <si>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</si>
  <si>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</si>
  <si>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</si>
  <si>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</si>
  <si>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</si>
  <si>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</si>
  <si>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</si>
  <si>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</si>
  <si>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</si>
  <si>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</si>
  <si>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</si>
  <si>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</si>
  <si>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</si>
  <si>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</si>
  <si>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</si>
  <si>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</si>
  <si>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</si>
  <si>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</si>
  <si>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</si>
  <si>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</si>
  <si>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</si>
  <si>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</si>
  <si>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</si>
  <si>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</si>
  <si>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</si>
  <si>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</si>
  <si>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</si>
  <si>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</si>
  <si>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</si>
  <si>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</si>
  <si>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</si>
  <si>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</si>
  <si>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</si>
  <si>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</si>
  <si>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</si>
  <si>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</si>
  <si>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</si>
  <si>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</si>
  <si>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</si>
  <si>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</si>
  <si>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</si>
  <si>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</si>
  <si>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</si>
  <si>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</si>
  <si>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</si>
  <si>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</si>
  <si>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</si>
  <si>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</si>
  <si>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</si>
  <si>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</si>
  <si>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</si>
  <si>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</si>
  <si>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</si>
  <si>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</si>
  <si>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</si>
  <si>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</si>
  <si>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</si>
  <si>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</si>
  <si>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</si>
  <si>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</si>
  <si>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</si>
  <si>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</si>
  <si>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</si>
  <si>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</si>
  <si>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</si>
  <si>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</si>
  <si>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</si>
  <si>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</si>
  <si>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</si>
  <si>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</si>
  <si>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</si>
  <si>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</si>
  <si>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</si>
  <si>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</si>
  <si>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</si>
  <si>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</si>
  <si>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</si>
  <si>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</si>
  <si>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</si>
  <si>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</si>
  <si>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</si>
  <si>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</si>
  <si>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</si>
  <si>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</si>
  <si>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</si>
  <si>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</si>
  <si>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</si>
  <si>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</si>
  <si>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</si>
  <si>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</si>
  <si>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</si>
  <si>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</si>
  <si>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</si>
  <si>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</si>
  <si>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</si>
  <si>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</si>
  <si>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</si>
  <si>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</si>
  <si>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</si>
  <si>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</si>
  <si>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</si>
  <si>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</si>
  <si>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</si>
  <si>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</si>
  <si>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</si>
  <si>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</si>
  <si>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</si>
  <si>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</si>
  <si>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</si>
  <si>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</si>
  <si>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</si>
  <si>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</si>
  <si>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</si>
  <si>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</si>
  <si>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</si>
  <si>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</si>
  <si>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</si>
  <si>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</si>
  <si>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</si>
  <si>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</si>
  <si>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</si>
  <si>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</si>
  <si>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</si>
  <si>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</si>
  <si>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</si>
  <si>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</si>
  <si>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</si>
  <si>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</si>
  <si>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</si>
  <si>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</si>
  <si>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</si>
  <si>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</si>
  <si>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</si>
  <si>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</si>
  <si>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</si>
  <si>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</si>
  <si>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</si>
  <si>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</si>
  <si>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</si>
  <si>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</si>
  <si>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</si>
  <si>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</si>
  <si>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</si>
  <si>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</si>
  <si>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</si>
  <si>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</si>
  <si>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</si>
  <si>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</si>
  <si>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</si>
  <si>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</si>
  <si>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</si>
  <si>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</si>
  <si>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</si>
  <si>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</si>
  <si>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</si>
  <si>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</si>
  <si>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</si>
  <si>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</si>
  <si>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</si>
  <si>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</si>
  <si>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</si>
  <si>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</si>
  <si>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</si>
  <si>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</si>
  <si>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</si>
  <si>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</si>
  <si>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</si>
  <si>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</si>
  <si>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</si>
  <si>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</si>
  <si>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</si>
  <si>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</si>
  <si>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</si>
  <si>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</si>
  <si>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</si>
  <si>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</si>
  <si>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</si>
  <si>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</si>
  <si>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</si>
  <si>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</si>
  <si>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</si>
  <si>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</si>
  <si>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</si>
  <si>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</si>
  <si>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</si>
  <si>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</si>
  <si>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</si>
  <si>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</si>
  <si>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</si>
  <si>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</si>
  <si>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</si>
  <si>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</si>
  <si>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</si>
  <si>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</si>
  <si>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</si>
  <si>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</si>
  <si>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</si>
  <si>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</si>
  <si>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</si>
  <si>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</si>
  <si>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</si>
  <si>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</si>
  <si>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</si>
  <si>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</si>
  <si>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</si>
  <si>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</si>
  <si>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</si>
  <si>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</si>
  <si>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</si>
  <si>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</si>
  <si>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</si>
  <si>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</si>
  <si>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</si>
  <si>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</si>
  <si>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</si>
  <si>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</si>
  <si>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</si>
  <si>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</si>
  <si>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</si>
  <si>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</si>
  <si>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</si>
  <si>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</si>
  <si>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</si>
  <si>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</si>
  <si>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</si>
  <si>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</si>
  <si>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</si>
  <si>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</si>
  <si>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</si>
  <si>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</si>
  <si>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</si>
  <si>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</si>
  <si>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</si>
  <si>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</si>
  <si>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</si>
  <si>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</si>
  <si>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</si>
  <si>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</si>
  <si>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</si>
  <si>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</si>
  <si>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</si>
  <si>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</si>
  <si>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</si>
  <si>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</si>
  <si>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</si>
  <si>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</si>
  <si>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</si>
  <si>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</si>
  <si>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</si>
  <si>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</si>
  <si>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</si>
  <si>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</si>
  <si>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</si>
  <si>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</si>
  <si>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</si>
  <si>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</si>
  <si>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</si>
  <si>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</si>
  <si>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</si>
  <si>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</si>
  <si>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</si>
  <si>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</si>
  <si>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</si>
  <si>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</si>
  <si>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</si>
  <si>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</si>
  <si>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</si>
  <si>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</si>
  <si>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</si>
  <si>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</si>
  <si>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</si>
  <si>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</si>
  <si>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</si>
  <si>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</si>
  <si>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</si>
  <si>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</si>
  <si>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</si>
  <si>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</si>
  <si>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</si>
  <si>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</si>
  <si>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</si>
  <si>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</si>
  <si>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</si>
  <si>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</si>
  <si>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</si>
  <si>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</si>
  <si>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</si>
  <si>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</si>
  <si>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</si>
  <si>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</si>
  <si>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</si>
  <si>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</si>
  <si>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</si>
  <si>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</si>
  <si>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</si>
  <si>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</si>
  <si>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</si>
  <si>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</si>
  <si>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</si>
  <si>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</si>
  <si>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</si>
  <si>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</si>
  <si>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</si>
  <si>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</si>
  <si>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</si>
  <si>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</si>
  <si>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</si>
  <si>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</si>
  <si>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</si>
  <si>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</si>
  <si>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</si>
  <si>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</si>
  <si>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</si>
  <si>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</si>
  <si>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</si>
  <si>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</si>
  <si>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</si>
  <si>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</si>
  <si>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</si>
  <si>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</si>
  <si>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</si>
  <si>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</si>
  <si>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</si>
  <si>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</si>
  <si>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</si>
  <si>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</si>
  <si>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</si>
  <si>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</si>
  <si>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</si>
  <si>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</si>
  <si>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</si>
  <si>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</si>
  <si>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</si>
  <si>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</si>
  <si>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</si>
  <si>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</si>
  <si>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</si>
  <si>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</si>
  <si>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</si>
  <si>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</si>
  <si>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</si>
  <si>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</si>
  <si>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</si>
  <si>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</si>
  <si>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</si>
  <si>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</si>
  <si>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</si>
  <si>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</si>
  <si>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</si>
  <si>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</si>
  <si>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</si>
  <si>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</si>
  <si>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</si>
  <si>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</si>
  <si>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</si>
  <si>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</si>
  <si>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</si>
  <si>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</si>
  <si>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</si>
  <si>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</si>
  <si>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</si>
  <si>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</si>
  <si>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</si>
  <si>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</si>
  <si>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</si>
  <si>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</si>
  <si>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</si>
  <si>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</si>
  <si>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</si>
  <si>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</si>
  <si>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</si>
  <si>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</si>
  <si>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</si>
  <si>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</si>
  <si>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</si>
  <si>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</si>
  <si>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</si>
  <si>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</si>
  <si>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</si>
  <si>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</si>
  <si>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</si>
  <si>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</si>
  <si>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</si>
  <si>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</si>
  <si>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</si>
  <si>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</si>
  <si>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</si>
  <si>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</si>
  <si>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</si>
  <si>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</si>
  <si>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</si>
  <si>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</si>
  <si>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</si>
  <si>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</si>
  <si>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</si>
  <si>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</si>
  <si>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</si>
  <si>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</si>
  <si>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</si>
  <si>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</si>
  <si>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</si>
  <si>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</si>
  <si>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</si>
  <si>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</si>
  <si>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</si>
  <si>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</si>
  <si>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</si>
  <si>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</si>
  <si>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</si>
  <si>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</si>
  <si>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</si>
  <si>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</si>
  <si>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</si>
  <si>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</si>
  <si>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</si>
  <si>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</si>
  <si>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</si>
  <si>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</si>
  <si>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</si>
  <si>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</si>
  <si>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</si>
  <si>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</si>
  <si>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</si>
  <si>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</si>
  <si>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</si>
  <si>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</si>
  <si>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</si>
  <si>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</si>
  <si>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</si>
  <si>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</si>
  <si>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</si>
  <si>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</si>
  <si>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</si>
  <si>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</si>
  <si>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</si>
  <si>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</si>
  <si>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</si>
  <si>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</si>
  <si>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</si>
  <si>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</si>
  <si>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</si>
  <si>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</si>
  <si>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</si>
  <si>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</si>
  <si>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</si>
  <si>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</si>
  <si>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</si>
  <si>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</si>
  <si>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</si>
  <si>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</si>
  <si>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</si>
  <si>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</si>
  <si>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</si>
  <si>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</si>
  <si>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</si>
  <si>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</si>
  <si>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</si>
  <si>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</si>
  <si>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</si>
  <si>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</si>
  <si>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</si>
  <si>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</si>
  <si>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</si>
  <si>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</si>
  <si>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</si>
  <si>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</si>
  <si>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</si>
  <si>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</si>
  <si>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</si>
  <si>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</si>
  <si>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</si>
  <si>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</si>
  <si>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</si>
  <si>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</si>
  <si>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</si>
  <si>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</si>
  <si>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</si>
  <si>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</si>
  <si>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</si>
  <si>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</si>
  <si>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</si>
  <si>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</si>
  <si>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</si>
  <si>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</si>
  <si>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</si>
  <si>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</si>
  <si>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</si>
  <si>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</si>
  <si>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</si>
  <si>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</si>
  <si>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</si>
  <si>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</si>
  <si>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</si>
  <si>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</si>
  <si>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</si>
  <si>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</si>
  <si>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</si>
  <si>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</si>
  <si>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</si>
  <si>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</si>
  <si>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</si>
  <si>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</si>
  <si>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</si>
  <si>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</si>
  <si>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</si>
  <si>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</si>
  <si>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</si>
  <si>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</si>
  <si>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</si>
  <si>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</si>
  <si>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</si>
  <si>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</si>
  <si>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</si>
  <si>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</si>
  <si>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</si>
  <si>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</si>
  <si>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</si>
  <si>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</si>
  <si>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</si>
  <si>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</si>
  <si>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</si>
  <si>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</si>
  <si>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</si>
  <si>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</si>
  <si>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</si>
  <si>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</si>
  <si>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</si>
  <si>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</si>
  <si>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</si>
  <si>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</si>
  <si>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</si>
  <si>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</si>
  <si>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</si>
  <si>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</si>
  <si>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</si>
  <si>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</si>
  <si>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</si>
  <si>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</si>
  <si>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</si>
  <si>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</si>
  <si>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</si>
  <si>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</si>
  <si>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</si>
  <si>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</si>
  <si>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</si>
  <si>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</si>
  <si>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</si>
  <si>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</si>
  <si>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</si>
  <si>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</si>
  <si>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</si>
  <si>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</si>
  <si>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</si>
  <si>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</si>
  <si>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</si>
  <si>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</si>
  <si>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</si>
  <si>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</si>
  <si>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</si>
  <si>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</si>
  <si>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</si>
  <si>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</si>
  <si>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</si>
  <si>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</si>
  <si>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</si>
  <si>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</si>
  <si>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</si>
  <si>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</si>
  <si>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</si>
  <si>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</si>
  <si>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</si>
  <si>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</si>
  <si>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</si>
  <si>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</si>
  <si>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</si>
  <si>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</si>
  <si>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</si>
  <si>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</si>
  <si>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</si>
  <si>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</si>
  <si>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</si>
  <si>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</si>
  <si>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</si>
  <si>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</si>
  <si>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</si>
  <si>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</si>
  <si>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</si>
  <si>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</si>
  <si>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</si>
  <si>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</si>
  <si>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</si>
  <si>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</si>
  <si>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</si>
  <si>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</si>
  <si>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</si>
  <si>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</si>
  <si>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</si>
  <si>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</si>
  <si>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</si>
  <si>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</si>
  <si>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</si>
  <si>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</si>
  <si>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</si>
  <si>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</si>
  <si>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</si>
  <si>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</si>
  <si>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</si>
  <si>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</si>
  <si>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</si>
  <si>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</si>
  <si>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</si>
  <si>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</si>
  <si>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</si>
  <si>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</si>
  <si>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</si>
  <si>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</si>
  <si>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</si>
  <si>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</si>
  <si>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</si>
  <si>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</si>
  <si>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</si>
  <si>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</si>
  <si>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</si>
  <si>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</si>
  <si>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</si>
  <si>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</si>
  <si>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</si>
  <si>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</si>
  <si>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</si>
  <si>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</si>
  <si>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</si>
  <si>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</si>
  <si>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</si>
  <si>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</si>
  <si>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</si>
  <si>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</si>
  <si>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</si>
  <si>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</si>
  <si>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</si>
  <si>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</si>
  <si>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</si>
  <si>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</si>
  <si>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</si>
  <si>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</si>
  <si>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</si>
  <si>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</si>
  <si>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</si>
  <si>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</si>
  <si>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</si>
  <si>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</si>
  <si>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</si>
  <si>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</si>
  <si>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</si>
  <si>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</si>
  <si>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</si>
  <si>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</si>
  <si>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</si>
  <si>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</si>
  <si>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</si>
  <si>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</si>
  <si>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</si>
  <si>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</si>
  <si>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</si>
  <si>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</si>
  <si>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</si>
  <si>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</si>
  <si>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</si>
  <si>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</si>
  <si>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</si>
  <si>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</si>
  <si>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</si>
  <si>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</si>
  <si>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</si>
  <si>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</si>
  <si>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</si>
  <si>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</si>
  <si>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</si>
  <si>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</si>
  <si>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</si>
  <si>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</si>
  <si>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</si>
  <si>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</si>
  <si>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</si>
  <si>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</si>
  <si>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</si>
  <si>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</si>
  <si>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</si>
  <si>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</si>
  <si>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</si>
  <si>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</si>
  <si>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</si>
  <si>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</si>
  <si>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</si>
  <si>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</si>
  <si>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</si>
  <si>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</si>
  <si>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</si>
  <si>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</si>
  <si>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</si>
  <si>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</si>
  <si>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</si>
  <si>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</si>
  <si>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</si>
  <si>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</si>
  <si>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</si>
  <si>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</si>
  <si>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</si>
  <si>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</si>
  <si>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</si>
  <si>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</si>
  <si>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</si>
  <si>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</si>
  <si>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</si>
  <si>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</si>
  <si>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</si>
  <si>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</si>
  <si>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</si>
  <si>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</si>
  <si>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</si>
  <si>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</si>
  <si>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</si>
  <si>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</si>
  <si>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</si>
  <si>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</si>
  <si>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</si>
  <si>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</si>
  <si>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</si>
  <si>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</si>
  <si>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</si>
  <si>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</si>
  <si>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</si>
  <si>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</si>
  <si>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</si>
  <si>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</si>
  <si>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</si>
  <si>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</si>
  <si>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</si>
  <si>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</si>
  <si>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</si>
  <si>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</si>
  <si>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</si>
  <si>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</si>
  <si>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</si>
  <si>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</si>
  <si>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</si>
  <si>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</si>
  <si>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</si>
  <si>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</si>
  <si>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</si>
  <si>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</si>
  <si>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</si>
  <si>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</si>
  <si>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</si>
  <si>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</si>
  <si>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</si>
  <si>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</si>
  <si>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</si>
  <si>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</si>
  <si>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</si>
  <si>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</si>
  <si>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</si>
  <si>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</si>
  <si>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</si>
  <si>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</si>
  <si>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</si>
  <si>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</si>
  <si>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</si>
  <si>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</si>
  <si>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</si>
  <si>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</si>
  <si>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</si>
  <si>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</si>
  <si>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</si>
  <si>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</si>
  <si>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</si>
  <si>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</si>
  <si>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</si>
  <si>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</si>
  <si>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</si>
  <si>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</si>
  <si>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</si>
  <si>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</si>
  <si>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</si>
  <si>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</si>
  <si>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</si>
  <si>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</si>
  <si>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</si>
  <si>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</si>
  <si>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</si>
  <si>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</si>
  <si>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</si>
  <si>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</si>
  <si>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</si>
  <si>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</si>
  <si>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</si>
  <si>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</si>
  <si>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</si>
  <si>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</si>
  <si>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</si>
  <si>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</si>
  <si>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</si>
  <si>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</si>
  <si>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</si>
  <si>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</si>
  <si>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</si>
  <si>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</si>
  <si>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</si>
  <si>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</si>
  <si>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</si>
  <si>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</si>
  <si>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</si>
  <si>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</si>
  <si>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</si>
  <si>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</si>
  <si>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</si>
  <si>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</si>
  <si>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</si>
  <si>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</si>
  <si>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</si>
  <si>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</si>
  <si>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</si>
  <si>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</si>
  <si>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</si>
  <si>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</si>
  <si>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</si>
  <si>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</si>
  <si>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</si>
  <si>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</si>
  <si>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</si>
  <si>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</si>
  <si>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</si>
  <si>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</si>
  <si>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</si>
  <si>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</si>
  <si>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</si>
  <si>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</si>
  <si>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</si>
  <si>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</si>
  <si>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</si>
  <si>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</si>
  <si>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</si>
  <si>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</si>
  <si>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</si>
  <si>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</si>
  <si>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</si>
  <si>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</si>
  <si>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</si>
  <si>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</si>
  <si>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</si>
  <si>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</si>
  <si>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</si>
  <si>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</si>
  <si>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</si>
  <si>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</si>
  <si>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</si>
  <si>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</si>
  <si>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</si>
  <si>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</si>
  <si>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</si>
  <si>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</si>
  <si>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</si>
  <si>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</si>
  <si>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</si>
  <si>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</si>
  <si>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</si>
  <si>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</si>
  <si>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</si>
  <si>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</si>
  <si>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</si>
  <si>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</si>
  <si>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</si>
  <si>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</si>
  <si>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</si>
  <si>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</si>
  <si>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</si>
  <si>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</si>
  <si>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</si>
  <si>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</si>
  <si>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</si>
  <si>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</si>
  <si>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</si>
  <si>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</si>
  <si>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</si>
  <si>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</si>
  <si>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</si>
  <si>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</si>
  <si>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</si>
  <si>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</si>
  <si>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</si>
  <si>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</si>
  <si>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</si>
  <si>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</si>
  <si>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</si>
  <si>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</si>
  <si>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</si>
  <si>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</si>
  <si>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</si>
  <si>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</si>
  <si>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</si>
  <si>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</si>
  <si>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</si>
  <si>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</si>
  <si>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</si>
  <si>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</si>
  <si>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</si>
  <si>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</si>
  <si>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</si>
  <si>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</si>
  <si>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</si>
  <si>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</si>
  <si>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</si>
  <si>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</si>
  <si>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</si>
  <si>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</si>
  <si>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</si>
  <si>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</si>
  <si>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</si>
  <si>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</si>
  <si>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</si>
  <si>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</si>
  <si>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</si>
  <si>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</si>
  <si>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</si>
  <si>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</si>
  <si>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</si>
  <si>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</si>
  <si>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</si>
  <si>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</si>
  <si>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</si>
  <si>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</si>
  <si>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</si>
  <si>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</si>
  <si>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</si>
  <si>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</si>
  <si>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</si>
  <si>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</si>
  <si>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</si>
  <si>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</si>
  <si>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</si>
  <si>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</si>
  <si>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</si>
  <si>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</si>
  <si>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</si>
  <si>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</si>
  <si>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</si>
  <si>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</si>
  <si>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</si>
  <si>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</si>
  <si>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</si>
  <si>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</si>
  <si>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</si>
  <si>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</si>
  <si>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</si>
  <si>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</si>
  <si>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</si>
  <si>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</si>
  <si>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</si>
  <si>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</si>
  <si>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</si>
  <si>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</si>
  <si>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</si>
  <si>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</si>
  <si>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</si>
  <si>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</si>
  <si>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</si>
  <si>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</si>
  <si>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</si>
  <si>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</si>
  <si>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</si>
  <si>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</si>
  <si>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</si>
  <si>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</si>
  <si>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</si>
  <si>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</si>
  <si>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</si>
  <si>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</si>
  <si>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</si>
  <si>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</si>
  <si>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</si>
  <si>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</si>
  <si>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</si>
  <si>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</si>
  <si>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</si>
  <si>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</si>
  <si>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</si>
  <si>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</si>
  <si>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</si>
  <si>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</si>
  <si>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</si>
  <si>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</si>
  <si>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</si>
  <si>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</si>
  <si>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</si>
  <si>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</si>
  <si>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</si>
  <si>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</si>
  <si>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</si>
  <si>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</si>
  <si>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</si>
  <si>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</si>
  <si>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</si>
  <si>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</si>
  <si>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</si>
  <si>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</si>
  <si>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</si>
  <si>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</si>
  <si>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</si>
  <si>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</si>
  <si>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</si>
  <si>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</si>
  <si>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</si>
  <si>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</si>
  <si>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</si>
  <si>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</si>
  <si>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</si>
  <si>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</si>
  <si>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</si>
  <si>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</si>
  <si>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</si>
  <si>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</si>
  <si>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</si>
  <si>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</si>
  <si>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</si>
  <si>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</si>
  <si>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</si>
  <si>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</si>
  <si>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</si>
  <si>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</si>
  <si>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</si>
  <si>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</si>
  <si>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</si>
  <si>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</si>
  <si>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</si>
  <si>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</si>
  <si>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</si>
  <si>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</si>
  <si>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</si>
  <si>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</si>
  <si>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</si>
  <si>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</si>
  <si>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</si>
  <si>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</si>
  <si>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</si>
  <si>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</si>
  <si>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</si>
  <si>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</si>
  <si>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</si>
  <si>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</si>
  <si>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</si>
  <si>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</si>
  <si>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</si>
  <si>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</si>
  <si>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</si>
  <si>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</si>
  <si>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</si>
  <si>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</si>
  <si>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</si>
  <si>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</si>
  <si>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</si>
  <si>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</si>
  <si>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</si>
  <si>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</si>
  <si>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</si>
  <si>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</si>
  <si>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</si>
  <si>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</si>
  <si>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</si>
  <si>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</si>
  <si>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</si>
  <si>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</si>
  <si>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</si>
  <si>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</si>
  <si>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</si>
  <si>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</si>
  <si>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</si>
  <si>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</si>
  <si>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</si>
  <si>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</si>
  <si>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</si>
  <si>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</si>
  <si>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</si>
  <si>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</si>
  <si>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</si>
  <si>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</si>
  <si>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</si>
  <si>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</si>
  <si>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</si>
  <si>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</si>
  <si>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</si>
  <si>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</si>
  <si>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</si>
  <si>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</si>
  <si>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</si>
  <si>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</si>
  <si>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</si>
  <si>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</si>
  <si>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</si>
  <si>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</si>
  <si>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</si>
  <si>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</si>
  <si>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</si>
  <si>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</si>
  <si>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</si>
  <si>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</si>
  <si>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</si>
  <si>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</si>
  <si>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</si>
  <si>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</si>
  <si>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</si>
  <si>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</si>
  <si>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</si>
  <si>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</si>
  <si>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</si>
  <si>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</si>
  <si>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</si>
  <si>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</si>
  <si>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</si>
  <si>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</si>
  <si>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</si>
  <si>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</si>
  <si>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</si>
  <si>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</si>
  <si>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</si>
  <si>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</si>
  <si>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</si>
  <si>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</si>
  <si>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</si>
  <si>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</si>
  <si>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</si>
  <si>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</si>
  <si>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</si>
  <si>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</si>
  <si>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</si>
  <si>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</si>
  <si>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</si>
  <si>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</si>
  <si>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</si>
  <si>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</si>
  <si>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</si>
  <si>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</si>
  <si>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</si>
  <si>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</si>
  <si>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</si>
  <si>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</si>
  <si>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</si>
  <si>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</si>
  <si>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</si>
  <si>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</si>
  <si>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</si>
  <si>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</si>
  <si>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</si>
  <si>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</si>
  <si>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</si>
  <si>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</si>
  <si>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</si>
  <si>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</si>
  <si>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</si>
  <si>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</si>
  <si>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</si>
  <si>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</si>
  <si>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</si>
  <si>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</si>
  <si>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</si>
  <si>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</si>
  <si>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</si>
  <si>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</si>
  <si>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</si>
  <si>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</si>
  <si>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</si>
  <si>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</si>
  <si>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</si>
  <si>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</si>
  <si>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</si>
  <si>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</si>
  <si>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</si>
  <si>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</si>
  <si>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</si>
  <si>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</si>
  <si>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</si>
  <si>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</si>
  <si>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</si>
  <si>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</si>
  <si>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</si>
  <si>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</si>
  <si>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</si>
  <si>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</si>
  <si>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</si>
  <si>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</si>
  <si>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</si>
  <si>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</si>
  <si>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</si>
  <si>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</si>
  <si>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</si>
  <si>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</si>
  <si>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</si>
  <si>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</si>
  <si>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</si>
  <si>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</si>
  <si>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</si>
  <si>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</si>
  <si>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</si>
  <si>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</si>
  <si>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</si>
  <si>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</si>
  <si>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</si>
  <si>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</si>
  <si>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</si>
  <si>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</si>
  <si>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</si>
  <si>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</si>
  <si>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</si>
  <si>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</si>
  <si>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</si>
  <si>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</si>
  <si>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</si>
  <si>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</si>
  <si>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</si>
  <si>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</si>
  <si>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</si>
  <si>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</si>
  <si>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</si>
  <si>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</si>
  <si>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</si>
  <si>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</si>
  <si>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</si>
  <si>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</si>
  <si>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</si>
  <si>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</si>
  <si>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</si>
  <si>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</si>
  <si>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</si>
  <si>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</si>
  <si>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</si>
  <si>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</si>
  <si>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</si>
  <si>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</si>
  <si>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</si>
  <si>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</si>
  <si>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</si>
  <si>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</si>
  <si>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</si>
  <si>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</si>
  <si>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</si>
  <si>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</si>
  <si>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</si>
  <si>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</si>
  <si>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</si>
  <si>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</si>
  <si>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</si>
  <si>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</si>
  <si>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</si>
  <si>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</si>
  <si>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</si>
  <si>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</si>
  <si>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</si>
  <si>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</si>
  <si>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</si>
  <si>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</si>
  <si>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</si>
  <si>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</si>
  <si>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</si>
  <si>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</si>
  <si>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</si>
  <si>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</si>
  <si>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</si>
  <si>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</si>
  <si>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</si>
  <si>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</si>
  <si>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</si>
  <si>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</si>
  <si>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</si>
  <si>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</si>
  <si>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</si>
  <si>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</si>
  <si>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</si>
  <si>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</si>
  <si>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</si>
  <si>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</si>
  <si>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</si>
  <si>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</si>
  <si>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</si>
  <si>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</si>
  <si>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</si>
  <si>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</si>
  <si>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</si>
  <si>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</si>
  <si>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</si>
  <si>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</si>
  <si>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</si>
  <si>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</si>
  <si>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</si>
  <si>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</si>
  <si>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</si>
  <si>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</si>
  <si>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</si>
  <si>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</si>
  <si>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</si>
  <si>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</si>
  <si>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</si>
  <si>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</si>
  <si>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</si>
  <si>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</si>
  <si>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</si>
  <si>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</si>
  <si>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</si>
  <si>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</si>
  <si>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</si>
  <si>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</si>
  <si>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</si>
  <si>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</si>
  <si>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</si>
  <si>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</si>
  <si>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</si>
  <si>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</si>
  <si>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</si>
  <si>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</si>
  <si>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</si>
  <si>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</si>
  <si>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</si>
  <si>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</si>
  <si>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</si>
  <si>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</si>
  <si>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</si>
  <si>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</si>
  <si>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</si>
  <si>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</si>
  <si>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</si>
  <si>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</si>
  <si>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</si>
  <si>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</si>
  <si>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</si>
  <si>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</si>
  <si>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</si>
  <si>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</si>
  <si>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</si>
  <si>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</si>
  <si>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</si>
  <si>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</si>
  <si>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</si>
  <si>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</si>
  <si>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</si>
  <si>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</si>
  <si>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</si>
  <si>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</si>
  <si>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</si>
  <si>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</si>
  <si>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</si>
  <si>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</si>
  <si>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</si>
  <si>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</si>
  <si>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</si>
  <si>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</si>
  <si>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</si>
  <si>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</si>
  <si>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</si>
  <si>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</si>
  <si>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</si>
  <si>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</si>
  <si>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</si>
  <si>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</si>
  <si>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</si>
  <si>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</si>
  <si>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</si>
  <si>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</si>
  <si>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</si>
  <si>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</si>
  <si>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</si>
  <si>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</si>
  <si>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</si>
  <si>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</si>
  <si>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</si>
  <si>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</si>
  <si>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</si>
  <si>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</si>
  <si>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</si>
  <si>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</si>
  <si>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</si>
  <si>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</si>
  <si>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</si>
  <si>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</si>
  <si>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</si>
  <si>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</si>
  <si>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</si>
  <si>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</si>
  <si>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</si>
  <si>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</si>
  <si>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</si>
  <si>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</si>
  <si>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</si>
  <si>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</si>
  <si>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</si>
  <si>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</si>
  <si>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</si>
  <si>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</si>
  <si>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</si>
  <si>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</si>
  <si>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</si>
  <si>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</si>
  <si>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</si>
  <si>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</si>
  <si>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</si>
  <si>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</si>
  <si>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</si>
  <si>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</si>
  <si>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</si>
  <si>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</si>
  <si>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</si>
  <si>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</si>
  <si>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</si>
  <si>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</si>
  <si>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</si>
  <si>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</si>
  <si>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</si>
  <si>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</si>
  <si>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</si>
  <si>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</si>
  <si>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</si>
  <si>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</si>
  <si>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</si>
  <si>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</si>
  <si>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</si>
  <si>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</si>
  <si>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</si>
  <si>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</si>
  <si>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</si>
  <si>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</si>
  <si>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</si>
  <si>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</si>
  <si>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</si>
  <si>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</si>
  <si>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</si>
  <si>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</si>
  <si>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</si>
  <si>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</si>
  <si>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</si>
  <si>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</si>
  <si>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</si>
  <si>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</si>
  <si>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</si>
  <si>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</si>
  <si>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</si>
  <si>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</si>
  <si>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</si>
  <si>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</si>
  <si>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</si>
  <si>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</si>
  <si>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</si>
  <si>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</si>
  <si>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</si>
  <si>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</si>
  <si>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</si>
  <si>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</si>
  <si>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</si>
  <si>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</si>
  <si>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</si>
  <si>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</si>
  <si>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</si>
  <si>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</si>
  <si>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</si>
  <si>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</si>
  <si>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</si>
  <si>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</si>
  <si>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</si>
  <si>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</si>
  <si>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</si>
  <si>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</si>
  <si>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</si>
  <si>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</si>
  <si>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</si>
  <si>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</si>
  <si>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</si>
  <si>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</si>
  <si>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</si>
  <si>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</si>
  <si>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</si>
  <si>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</si>
  <si>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</si>
  <si>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</si>
  <si>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</si>
  <si>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</si>
  <si>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</si>
  <si>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</si>
  <si>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</si>
  <si>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</si>
  <si>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</si>
  <si>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</si>
  <si>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</si>
  <si>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</si>
  <si>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</si>
  <si>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</si>
  <si>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</si>
  <si>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</si>
  <si>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</si>
  <si>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</si>
  <si>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</si>
  <si>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</si>
  <si>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</si>
  <si>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</si>
  <si>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</si>
  <si>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</si>
  <si>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</si>
  <si>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</si>
  <si>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</si>
  <si>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</si>
  <si>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</si>
  <si>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</si>
  <si>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</si>
  <si>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</si>
  <si>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</si>
  <si>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</si>
  <si>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</si>
  <si>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</si>
  <si>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</si>
  <si>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</si>
  <si>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</si>
  <si>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</si>
  <si>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</si>
  <si>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</si>
  <si>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</si>
  <si>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</si>
  <si>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</si>
  <si>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</si>
  <si>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</si>
  <si>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</si>
  <si>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</si>
  <si>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</si>
  <si>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</si>
  <si>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</si>
  <si>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</si>
  <si>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</si>
  <si>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</si>
  <si>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</si>
  <si>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</si>
  <si>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</si>
  <si>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</si>
  <si>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</si>
  <si>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</si>
  <si>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</si>
  <si>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</si>
  <si>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</si>
  <si>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</si>
  <si>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</si>
  <si>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</si>
  <si>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</si>
  <si>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</si>
  <si>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</si>
  <si>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</si>
  <si>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</si>
  <si>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</si>
  <si>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</si>
  <si>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</si>
  <si>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</si>
  <si>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</si>
  <si>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</si>
  <si>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</si>
  <si>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</si>
  <si>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</si>
  <si>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</si>
  <si>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</si>
  <si>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</si>
  <si>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</si>
  <si>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</si>
  <si>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</si>
  <si>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</si>
  <si>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</si>
  <si>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</si>
  <si>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</si>
  <si>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</si>
  <si>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</si>
  <si>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</si>
  <si>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</si>
  <si>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</si>
  <si>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</si>
  <si>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</si>
  <si>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</si>
  <si>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</si>
  <si>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</si>
  <si>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</si>
  <si>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</si>
  <si>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</si>
  <si>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</si>
  <si>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</si>
  <si>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</si>
  <si>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</si>
  <si>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</si>
  <si>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</si>
  <si>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</si>
  <si>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</si>
  <si>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</si>
  <si>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</si>
  <si>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</si>
  <si>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</si>
  <si>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</si>
  <si>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</si>
  <si>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</si>
  <si>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</si>
  <si>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</si>
  <si>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</si>
  <si>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</si>
  <si>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</si>
  <si>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</si>
  <si>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</si>
  <si>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</si>
  <si>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</si>
  <si>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</si>
  <si>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</si>
  <si>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</si>
  <si>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</si>
  <si>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</si>
  <si>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</si>
  <si>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</si>
  <si>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</si>
  <si>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</si>
  <si>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</si>
  <si>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</si>
  <si>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</si>
  <si>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</si>
  <si>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</si>
  <si>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</si>
  <si>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</si>
  <si>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</si>
  <si>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</si>
  <si>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</si>
  <si>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</si>
  <si>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</si>
  <si>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</si>
  <si>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</si>
  <si>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</si>
  <si>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</si>
  <si>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</si>
  <si>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</si>
  <si>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</si>
  <si>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</si>
  <si>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</si>
  <si>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</si>
  <si>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</si>
  <si>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</si>
  <si>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</si>
  <si>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</si>
  <si>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</si>
  <si>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</si>
  <si>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</si>
  <si>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</si>
  <si>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</si>
  <si>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</si>
  <si>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</si>
  <si>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</si>
  <si>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</si>
  <si>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</si>
  <si>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</si>
  <si>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</si>
  <si>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</si>
  <si>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</si>
  <si>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</si>
  <si>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</si>
  <si>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</si>
  <si>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</si>
  <si>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</si>
  <si>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</si>
  <si>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</si>
  <si>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</si>
  <si>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</si>
  <si>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</si>
  <si>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</si>
  <si>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</si>
  <si>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</si>
  <si>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</si>
  <si>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</si>
  <si>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</si>
  <si>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</si>
  <si>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</si>
  <si>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</si>
  <si>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</si>
  <si>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</si>
  <si>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</si>
  <si>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</si>
  <si>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</si>
  <si>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</si>
  <si>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</si>
  <si>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</si>
  <si>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</si>
  <si>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</si>
  <si>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</si>
  <si>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</si>
  <si>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</si>
  <si>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</si>
  <si>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</si>
  <si>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</si>
  <si>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</si>
  <si>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</si>
  <si>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</si>
  <si>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</si>
  <si>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</si>
  <si>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</si>
  <si>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</si>
  <si>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</si>
  <si>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</si>
  <si>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</si>
  <si>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</si>
  <si>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</si>
  <si>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</si>
  <si>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</si>
  <si>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</si>
  <si>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</si>
  <si>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</si>
  <si>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</si>
  <si>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</si>
  <si>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</si>
  <si>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</si>
  <si>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</si>
  <si>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</si>
  <si>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</si>
  <si>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</si>
  <si>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</si>
  <si>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</si>
  <si>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</si>
  <si>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</si>
  <si>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</si>
  <si>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</si>
  <si>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</si>
  <si>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</si>
  <si>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</si>
  <si>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</si>
  <si>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</si>
  <si>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</si>
  <si>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</si>
  <si>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</si>
  <si>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</si>
  <si>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</si>
  <si>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</si>
  <si>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</si>
  <si>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</si>
  <si>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</si>
  <si>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</si>
  <si>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</si>
  <si>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</si>
  <si>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</si>
  <si>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</si>
  <si>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</si>
  <si>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</si>
  <si>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</si>
  <si>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</si>
  <si>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</si>
  <si>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</si>
  <si>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</si>
  <si>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</si>
  <si>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</si>
  <si>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</si>
  <si>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</si>
  <si>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</si>
  <si>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</si>
  <si>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</si>
  <si>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</si>
  <si>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</si>
  <si>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</si>
  <si>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</si>
  <si>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</si>
  <si>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</si>
  <si>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</si>
  <si>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</si>
  <si>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</si>
  <si>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</si>
  <si>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</si>
  <si>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</si>
  <si>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</si>
  <si>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</si>
  <si>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</si>
  <si>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</si>
  <si>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</si>
  <si>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</si>
  <si>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</si>
  <si>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</si>
  <si>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</si>
  <si>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</si>
  <si>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</si>
  <si>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</si>
  <si>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</si>
  <si>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</si>
  <si>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</si>
  <si>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</si>
  <si>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</si>
  <si>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</si>
  <si>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</si>
  <si>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</si>
  <si>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</si>
  <si>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</si>
  <si>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</si>
  <si>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</si>
  <si>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</si>
  <si>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</si>
  <si>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</si>
  <si>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</si>
  <si>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</si>
  <si>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</si>
  <si>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</si>
  <si>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</si>
  <si>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</si>
  <si>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</si>
  <si>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</si>
  <si>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</si>
  <si>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</si>
  <si>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</si>
  <si>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</si>
  <si>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</si>
  <si>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</si>
  <si>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</si>
  <si>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</si>
  <si>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</si>
  <si>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</si>
  <si>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</si>
  <si>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</si>
  <si>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</si>
  <si>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</si>
  <si>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</si>
  <si>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</si>
  <si>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</si>
  <si>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</si>
  <si>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</si>
  <si>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</si>
  <si>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</si>
  <si>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</si>
  <si>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</si>
  <si>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</si>
  <si>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</si>
  <si>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</si>
  <si>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</si>
  <si>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</si>
  <si>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</si>
  <si>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</si>
  <si>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</si>
  <si>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</si>
  <si>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</si>
  <si>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</si>
  <si>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</si>
  <si>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</si>
  <si>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</si>
  <si>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</si>
  <si>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</si>
  <si>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</si>
  <si>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</si>
  <si>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</si>
  <si>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</si>
  <si>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</si>
  <si>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</si>
  <si>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</si>
  <si>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</si>
  <si>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</si>
  <si>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</si>
  <si>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</si>
  <si>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</si>
  <si>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</si>
  <si>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</si>
  <si>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</si>
  <si>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</si>
  <si>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</si>
  <si>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</si>
  <si>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</si>
  <si>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</si>
  <si>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</si>
  <si>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</si>
  <si>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</si>
  <si>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</si>
  <si>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</si>
  <si>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</si>
  <si>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</si>
  <si>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</si>
  <si>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</si>
  <si>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</si>
  <si>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</si>
  <si>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</si>
  <si>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</si>
  <si>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</si>
  <si>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</si>
  <si>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</si>
  <si>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</si>
  <si>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</si>
  <si>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</si>
  <si>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</si>
  <si>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</si>
  <si>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</si>
  <si>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</si>
  <si>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</si>
  <si>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</si>
  <si>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</si>
  <si>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</si>
  <si>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</si>
  <si>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</si>
  <si>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</si>
  <si>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</si>
  <si>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</si>
  <si>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</si>
  <si>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</si>
  <si>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</si>
  <si>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</si>
  <si>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</si>
  <si>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</si>
  <si>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</si>
  <si>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</si>
  <si>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</si>
  <si>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</si>
  <si>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</si>
  <si>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</si>
  <si>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</si>
  <si>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</si>
  <si>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</si>
  <si>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</si>
  <si>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</si>
  <si>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</si>
  <si>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</si>
  <si>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</si>
  <si>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</si>
  <si>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</si>
  <si>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</si>
  <si>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</si>
  <si>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</si>
  <si>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</si>
  <si>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</si>
  <si>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</si>
  <si>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</si>
  <si>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</si>
  <si>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</si>
  <si>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</si>
  <si>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</si>
  <si>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</si>
  <si>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</si>
  <si>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</si>
  <si>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</si>
  <si>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</si>
  <si>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</si>
  <si>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</si>
  <si>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</si>
  <si>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</si>
  <si>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</si>
  <si>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</si>
  <si>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</si>
  <si>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</si>
  <si>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</si>
  <si>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</si>
  <si>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</si>
  <si>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</si>
  <si>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</si>
  <si>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</si>
  <si>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</si>
  <si>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</si>
  <si>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</si>
  <si>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</si>
  <si>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</si>
  <si>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</si>
  <si>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</si>
  <si>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</si>
  <si>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</si>
  <si>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</si>
  <si>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</si>
  <si>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</si>
  <si>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</si>
  <si>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</si>
  <si>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</si>
  <si>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</si>
  <si>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</si>
  <si>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</si>
  <si>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</si>
  <si>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</si>
  <si>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</si>
  <si>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</si>
  <si>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</si>
  <si>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</si>
  <si>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</si>
  <si>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</si>
  <si>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</si>
  <si>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</si>
  <si>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</si>
  <si>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</si>
  <si>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</si>
  <si>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</si>
  <si>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</si>
  <si>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</si>
  <si>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</si>
  <si>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</si>
  <si>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</si>
  <si>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</si>
  <si>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</si>
  <si>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</si>
  <si>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</si>
  <si>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</si>
  <si>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</si>
  <si>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</si>
  <si>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</si>
  <si>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</si>
  <si>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</si>
  <si>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</si>
  <si>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</si>
  <si>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</si>
  <si>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</si>
  <si>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</si>
  <si>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</si>
  <si>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</si>
  <si>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</si>
  <si>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</si>
  <si>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</si>
  <si>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</si>
  <si>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</si>
  <si>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</si>
  <si>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</si>
  <si>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</si>
  <si>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</si>
  <si>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</si>
  <si>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</si>
  <si>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</si>
  <si>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</si>
  <si>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</si>
  <si>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</si>
  <si>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</si>
  <si>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</si>
  <si>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</si>
  <si>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</si>
  <si>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</si>
  <si>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</si>
  <si>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</si>
  <si>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</si>
  <si>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</si>
  <si>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</si>
  <si>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</si>
  <si>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</si>
  <si>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</si>
  <si>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</si>
  <si>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</si>
  <si>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</si>
  <si>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</si>
  <si>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</si>
  <si>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</si>
  <si>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</si>
  <si>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</si>
  <si>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</si>
  <si>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</si>
  <si>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</si>
  <si>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</si>
  <si>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</si>
  <si>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</si>
  <si>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</si>
  <si>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</si>
  <si>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</si>
  <si>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</si>
  <si>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</si>
  <si>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</si>
  <si>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</si>
  <si>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</si>
  <si>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</si>
  <si>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</si>
  <si>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</si>
  <si>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</si>
  <si>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</si>
  <si>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</si>
  <si>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</si>
  <si>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</si>
  <si>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</si>
  <si>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</si>
  <si>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</si>
  <si>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</si>
  <si>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</si>
  <si>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</si>
  <si>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</si>
  <si>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</si>
  <si>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</si>
  <si>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</si>
  <si>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</si>
  <si>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</si>
  <si>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</si>
  <si>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</si>
  <si>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</si>
  <si>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</si>
  <si>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</si>
  <si>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</si>
  <si>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</si>
  <si>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</si>
  <si>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</si>
  <si>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</si>
  <si>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</si>
  <si>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</si>
  <si>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</si>
  <si>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</si>
  <si>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</si>
  <si>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</si>
  <si>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</si>
  <si>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</si>
  <si>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</si>
  <si>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</si>
  <si>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</si>
  <si>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</si>
  <si>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</si>
  <si>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</si>
  <si>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</si>
  <si>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</si>
  <si>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</si>
  <si>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</si>
  <si>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</si>
  <si>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</si>
  <si>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</si>
  <si>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</si>
  <si>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</si>
  <si>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</si>
  <si>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</si>
  <si>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</si>
  <si>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</si>
  <si>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</si>
  <si>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</si>
  <si>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</si>
  <si>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</si>
  <si>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</si>
  <si>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</si>
  <si>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</si>
  <si>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</si>
  <si>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</si>
  <si>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</si>
  <si>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</si>
  <si>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</si>
  <si>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</si>
  <si>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</si>
  <si>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</si>
  <si>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</si>
  <si>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</si>
  <si>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</si>
  <si>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</si>
  <si>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</si>
  <si>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</si>
  <si>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</si>
  <si>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</si>
  <si>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</si>
  <si>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</si>
  <si>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</si>
  <si>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</si>
  <si>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</si>
  <si>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</si>
  <si>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</si>
  <si>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</si>
  <si>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</si>
  <si>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</si>
  <si>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</si>
  <si>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</si>
  <si>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</si>
  <si>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</si>
  <si>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</si>
  <si>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</si>
  <si>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</si>
  <si>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</si>
  <si>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</si>
  <si>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</si>
  <si>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</si>
  <si>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</si>
  <si>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</si>
  <si>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</si>
  <si>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</si>
  <si>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</si>
  <si>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</si>
  <si>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</si>
  <si>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</si>
  <si>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</si>
  <si>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</si>
  <si>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</si>
  <si>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</si>
  <si>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</si>
  <si>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</si>
  <si>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</si>
  <si>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</si>
  <si>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</si>
  <si>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</si>
  <si>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</si>
  <si>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</si>
  <si>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</si>
  <si>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</si>
  <si>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</si>
  <si>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</si>
  <si>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</si>
  <si>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</si>
  <si>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</si>
  <si>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</si>
  <si>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</si>
  <si>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</si>
  <si>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</si>
  <si>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</si>
  <si>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</si>
  <si>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</si>
  <si>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</si>
  <si>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</si>
  <si>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</si>
  <si>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</si>
  <si>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</si>
  <si>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</si>
  <si>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</si>
  <si>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</si>
  <si>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</si>
  <si>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</si>
  <si>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</si>
  <si>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</si>
  <si>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</si>
  <si>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</si>
  <si>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</si>
  <si>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</si>
  <si>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</si>
  <si>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</si>
  <si>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</si>
  <si>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</si>
  <si>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</si>
  <si>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</si>
  <si>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</si>
  <si>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</si>
  <si>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</si>
  <si>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</si>
  <si>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</si>
  <si>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</si>
  <si>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</si>
  <si>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</si>
  <si>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</si>
  <si>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</si>
  <si>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</si>
  <si>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</si>
  <si>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</si>
  <si>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</si>
  <si>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</si>
  <si>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</si>
  <si>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</si>
  <si>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</si>
  <si>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</si>
  <si>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</si>
  <si>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</si>
  <si>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</si>
  <si>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</si>
  <si>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</si>
  <si>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</si>
  <si>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</si>
  <si>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</si>
  <si>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</si>
  <si>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</si>
  <si>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</si>
  <si>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</si>
  <si>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</si>
  <si>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</si>
  <si>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</si>
  <si>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</si>
  <si>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</si>
  <si>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</si>
  <si>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</si>
  <si>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</si>
  <si>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</si>
  <si>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</si>
  <si>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</si>
  <si>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</si>
  <si>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</si>
  <si>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</si>
  <si>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</si>
  <si>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</si>
  <si>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</si>
  <si>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</si>
  <si>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</si>
  <si>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</si>
  <si>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</si>
  <si>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</si>
  <si>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</si>
  <si>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</si>
  <si>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</si>
  <si>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</si>
  <si>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</si>
  <si>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</si>
  <si>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</si>
  <si>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</si>
  <si>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</si>
  <si>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</si>
  <si>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</si>
  <si>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</si>
  <si>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</si>
  <si>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</si>
  <si>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</si>
  <si>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</si>
  <si>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</si>
  <si>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</si>
  <si>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</si>
  <si>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</si>
  <si>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</si>
  <si>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</si>
  <si>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</si>
  <si>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</si>
  <si>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</si>
  <si>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</si>
  <si>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</si>
  <si>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</si>
  <si>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</si>
  <si>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</si>
  <si>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</si>
  <si>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</si>
  <si>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</si>
  <si>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</si>
  <si>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</si>
  <si>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</si>
  <si>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</si>
  <si>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</si>
  <si>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</si>
  <si>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</si>
  <si>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</si>
  <si>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</si>
  <si>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</si>
  <si>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</si>
  <si>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</si>
  <si>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</si>
  <si>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</si>
  <si>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</si>
  <si>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</si>
  <si>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</si>
  <si>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</si>
  <si>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</si>
  <si>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</si>
  <si>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</si>
  <si>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</si>
  <si>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</si>
  <si>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</si>
  <si>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</si>
  <si>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</si>
  <si>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</si>
  <si>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</si>
  <si>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</si>
  <si>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</si>
  <si>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</si>
  <si>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</si>
  <si>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</si>
  <si>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</si>
  <si>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</si>
  <si>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</si>
  <si>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</si>
  <si>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</si>
  <si>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</si>
  <si>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</si>
  <si>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</si>
  <si>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</si>
  <si>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</si>
  <si>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</si>
  <si>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</si>
  <si>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</si>
  <si>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</si>
  <si>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</si>
  <si>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</si>
  <si>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</si>
  <si>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</si>
  <si>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</si>
  <si>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</si>
  <si>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</si>
  <si>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</si>
  <si>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</si>
  <si>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</si>
  <si>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</si>
  <si>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</si>
  <si>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</si>
  <si>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</si>
  <si>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</si>
  <si>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</si>
  <si>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</si>
  <si>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</si>
  <si>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</si>
  <si>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</si>
  <si>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</si>
  <si>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</si>
  <si>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</si>
  <si>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</si>
  <si>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</si>
  <si>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</si>
  <si>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</si>
  <si>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</si>
  <si>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</si>
  <si>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</si>
  <si>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</si>
  <si>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</si>
  <si>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</si>
  <si>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</si>
  <si>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</si>
  <si>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</si>
  <si>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</si>
  <si>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</si>
  <si>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</si>
  <si>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</si>
  <si>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</si>
  <si>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</si>
  <si>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</si>
  <si>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</si>
  <si>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</si>
  <si>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</si>
  <si>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</si>
  <si>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</si>
  <si>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</si>
  <si>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</si>
  <si>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</si>
  <si>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</si>
  <si>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</si>
  <si>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</si>
  <si>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</si>
  <si>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</si>
  <si>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</si>
  <si>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</si>
  <si>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</si>
  <si>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</si>
  <si>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</si>
  <si>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</si>
  <si>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</si>
  <si>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</si>
  <si>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</si>
  <si>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</si>
  <si>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</si>
  <si>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</si>
  <si>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</si>
  <si>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</si>
  <si>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</si>
  <si>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</si>
  <si>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</si>
  <si>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</si>
  <si>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</si>
  <si>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</si>
  <si>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</si>
  <si>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</si>
  <si>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</si>
  <si>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</si>
  <si>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</si>
  <si>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</si>
  <si>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</si>
  <si>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</si>
  <si>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</si>
  <si>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</si>
  <si>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</si>
  <si>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</si>
  <si>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</si>
  <si>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</si>
  <si>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</si>
  <si>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</si>
  <si>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</si>
  <si>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</si>
  <si>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</si>
  <si>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</si>
  <si>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</si>
  <si>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</si>
  <si>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</si>
  <si>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</si>
  <si>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</si>
  <si>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</si>
  <si>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</si>
  <si>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</si>
  <si>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</si>
  <si>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</si>
  <si>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</si>
  <si>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</si>
  <si>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</si>
  <si>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</si>
  <si>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</si>
  <si>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</si>
  <si>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</si>
  <si>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</si>
  <si>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</si>
  <si>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</si>
  <si>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</si>
  <si>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</si>
  <si>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</si>
  <si>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</si>
  <si>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</si>
  <si>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</si>
  <si>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</si>
  <si>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</si>
  <si>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</si>
  <si>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</si>
  <si>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</si>
  <si>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</si>
  <si>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</si>
  <si>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</si>
  <si>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</si>
  <si>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</si>
  <si>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</si>
  <si>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</si>
  <si>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</si>
  <si>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</si>
  <si>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</si>
  <si>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</si>
  <si>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</si>
  <si>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</si>
  <si>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</si>
  <si>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</si>
  <si>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</si>
  <si>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</si>
  <si>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</si>
  <si>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</si>
  <si>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</si>
  <si>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</si>
  <si>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</si>
  <si>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</si>
  <si>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</si>
  <si>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</si>
  <si>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</si>
  <si>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</si>
  <si>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</si>
  <si>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</si>
  <si>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</si>
  <si>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</si>
  <si>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</si>
  <si>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</si>
  <si>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</si>
  <si>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</si>
  <si>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</si>
  <si>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</si>
  <si>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</si>
  <si>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</si>
  <si>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</si>
  <si>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</si>
  <si>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</si>
  <si>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</si>
  <si>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</si>
  <si>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</si>
  <si>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</si>
  <si>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</si>
  <si>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</si>
  <si>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</si>
  <si>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</si>
  <si>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</si>
  <si>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</si>
  <si>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</si>
  <si>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</si>
  <si>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</si>
  <si>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</si>
  <si>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</si>
  <si>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</si>
  <si>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</si>
  <si>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</si>
  <si>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</si>
  <si>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</si>
  <si>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</si>
  <si>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</si>
  <si>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</si>
  <si>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</si>
  <si>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</si>
  <si>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</si>
  <si>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</si>
  <si>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</si>
  <si>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</si>
  <si>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</si>
  <si>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</si>
  <si>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</si>
  <si>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</si>
  <si>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</si>
  <si>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</si>
  <si>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</si>
  <si>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</si>
  <si>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</si>
  <si>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</si>
  <si>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</si>
  <si>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</si>
  <si>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</si>
  <si>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</si>
  <si>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</si>
  <si>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</si>
  <si>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</si>
  <si>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</si>
  <si>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</si>
  <si>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</si>
  <si>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</si>
  <si>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</si>
  <si>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</si>
  <si>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</si>
  <si>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</si>
  <si>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</si>
  <si>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</si>
  <si>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</si>
  <si>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</si>
  <si>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</si>
  <si>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</si>
  <si>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</si>
  <si>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</si>
  <si>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</si>
  <si>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</si>
  <si>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</si>
  <si>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</si>
  <si>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</si>
  <si>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</si>
  <si>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</si>
  <si>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</si>
  <si>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</si>
  <si>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</si>
  <si>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</si>
  <si>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</si>
  <si>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</si>
  <si>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</si>
  <si>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</si>
  <si>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</si>
  <si>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</si>
  <si>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</si>
  <si>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</si>
  <si>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</si>
  <si>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</si>
  <si>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</si>
  <si>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</si>
  <si>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</si>
  <si>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</si>
  <si>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</si>
  <si>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</si>
  <si>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</si>
  <si>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</si>
  <si>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</si>
  <si>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</si>
  <si>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</si>
  <si>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</si>
  <si>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</si>
  <si>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</si>
  <si>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</si>
  <si>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</si>
  <si>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</si>
  <si>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</si>
  <si>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</si>
  <si>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</si>
  <si>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</si>
  <si>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</si>
  <si>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</si>
  <si>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</si>
  <si>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</si>
  <si>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</si>
  <si>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</si>
  <si>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</si>
  <si>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</si>
  <si>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</si>
  <si>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</si>
  <si>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</si>
  <si>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</si>
  <si>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</si>
  <si>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</si>
  <si>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</si>
  <si>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</si>
  <si>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</si>
  <si>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</si>
  <si>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</si>
  <si>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</si>
  <si>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</si>
  <si>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</si>
  <si>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</si>
  <si>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</si>
  <si>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</si>
  <si>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</si>
  <si>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</si>
  <si>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</si>
  <si>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</si>
  <si>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</si>
  <si>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</si>
  <si>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</si>
  <si>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</si>
  <si>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</si>
  <si>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</si>
  <si>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</si>
  <si>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</si>
  <si>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</si>
  <si>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</si>
  <si>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</si>
  <si>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</si>
  <si>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</si>
  <si>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</si>
  <si>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</si>
  <si>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</si>
  <si>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</si>
  <si>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</si>
  <si>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</si>
  <si>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</si>
  <si>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</si>
  <si>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</si>
  <si>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</si>
  <si>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</si>
  <si>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</si>
  <si>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</si>
  <si>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</si>
  <si>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</si>
  <si>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</si>
  <si>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</si>
  <si>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</si>
  <si>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</si>
  <si>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</si>
  <si>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</si>
  <si>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</si>
  <si>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</si>
  <si>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</si>
  <si>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</si>
  <si>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</si>
  <si>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</si>
  <si>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</si>
  <si>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</si>
  <si>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</si>
  <si>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</si>
  <si>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</si>
  <si>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</si>
  <si>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</si>
  <si>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</si>
  <si>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</si>
  <si>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</si>
  <si>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</si>
  <si>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</si>
  <si>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</si>
  <si>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</si>
  <si>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</si>
  <si>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</si>
  <si>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</si>
  <si>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</si>
  <si>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</si>
  <si>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</si>
  <si>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</si>
  <si>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</si>
  <si>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</si>
  <si>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</si>
  <si>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</si>
  <si>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</si>
  <si>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</si>
  <si>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</si>
  <si>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</si>
  <si>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</si>
  <si>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</si>
  <si>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</si>
  <si>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</si>
  <si>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</si>
  <si>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</si>
  <si>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</si>
  <si>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</si>
  <si>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</si>
  <si>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</si>
  <si>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</si>
  <si>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</si>
  <si>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</si>
  <si>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</si>
  <si>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</si>
  <si>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</si>
  <si>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</si>
  <si>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</si>
  <si>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</si>
  <si>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</si>
  <si>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</si>
  <si>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</si>
  <si>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</si>
  <si>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</si>
  <si>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</si>
  <si>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</si>
  <si>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</si>
  <si>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</si>
  <si>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</si>
  <si>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</si>
  <si>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</si>
  <si>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</si>
  <si>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</si>
  <si>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</si>
  <si>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</si>
  <si>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</si>
  <si>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</si>
  <si>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</si>
  <si>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</si>
  <si>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</si>
  <si>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</si>
  <si>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</si>
  <si>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</si>
  <si>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</si>
  <si>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</si>
  <si>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</si>
  <si>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</si>
  <si>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</si>
  <si>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</si>
  <si>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</si>
  <si>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</si>
  <si>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</si>
  <si>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</si>
  <si>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</si>
  <si>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</si>
  <si>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</si>
  <si>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</si>
  <si>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</si>
  <si>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</si>
  <si>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</si>
  <si>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</si>
  <si>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</si>
  <si>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</si>
  <si>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</si>
  <si>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</si>
  <si>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</si>
  <si>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</si>
  <si>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</si>
  <si>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</si>
  <si>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</si>
  <si>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</si>
  <si>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</si>
  <si>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</si>
  <si>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</si>
  <si>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</si>
  <si>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</si>
  <si>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</si>
  <si>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</si>
  <si>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</si>
  <si>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</si>
  <si>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</si>
  <si>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</si>
  <si>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</si>
  <si>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</si>
  <si>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</si>
  <si>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</si>
  <si>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</si>
  <si>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</si>
  <si>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</si>
  <si>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</si>
  <si>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</si>
  <si>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</si>
  <si>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</si>
  <si>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</si>
  <si>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</si>
  <si>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</si>
  <si>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</si>
  <si>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</si>
  <si>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</si>
  <si>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</si>
  <si>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</si>
  <si>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</si>
  <si>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</si>
  <si>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</si>
  <si>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</si>
  <si>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</si>
  <si>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</si>
  <si>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</si>
  <si>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</si>
  <si>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</si>
  <si>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</si>
  <si>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</si>
  <si>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</si>
  <si>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</si>
  <si>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</si>
  <si>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</si>
  <si>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</si>
  <si>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</si>
  <si>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</si>
  <si>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</si>
  <si>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</si>
  <si>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</si>
  <si>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</si>
  <si>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</si>
  <si>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</si>
  <si>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</si>
  <si>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</si>
  <si>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</si>
  <si>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</si>
  <si>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</si>
  <si>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</si>
  <si>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</si>
  <si>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</si>
  <si>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</si>
  <si>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</si>
  <si>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</si>
  <si>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</si>
  <si>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</si>
  <si>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</si>
  <si>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</si>
  <si>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</si>
  <si>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</si>
  <si>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</si>
  <si>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</si>
  <si>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</si>
  <si>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</si>
  <si>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</si>
  <si>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</si>
  <si>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</si>
  <si>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</si>
  <si>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</si>
  <si>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</si>
  <si>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</si>
  <si>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</si>
  <si>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</si>
  <si>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</si>
  <si>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</si>
  <si>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</si>
  <si>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</si>
  <si>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</si>
  <si>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</si>
  <si>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</si>
  <si>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</si>
  <si>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</si>
  <si>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</si>
  <si>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</si>
  <si>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</si>
  <si>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</si>
  <si>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</si>
  <si>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</si>
  <si>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</si>
  <si>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</si>
  <si>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</si>
  <si>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</si>
  <si>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</si>
  <si>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</si>
  <si>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</si>
  <si>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</si>
  <si>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</si>
  <si>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</si>
  <si>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</si>
  <si>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</si>
  <si>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</si>
  <si>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</si>
  <si>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</si>
  <si>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</si>
  <si>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</si>
  <si>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</si>
  <si>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</si>
  <si>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</si>
  <si>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</si>
  <si>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</si>
  <si>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</si>
  <si>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</si>
  <si>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</si>
  <si>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</si>
  <si>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</si>
  <si>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</si>
  <si>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</si>
  <si>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</si>
  <si>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</si>
  <si>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</si>
  <si>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</si>
  <si>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</si>
  <si>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</si>
  <si>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</si>
  <si>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</si>
  <si>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</si>
  <si>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</si>
  <si>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</si>
  <si>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</si>
  <si>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</si>
  <si>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</si>
  <si>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</si>
  <si>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</si>
  <si>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</si>
  <si>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</si>
  <si>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</si>
  <si>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</si>
  <si>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</si>
  <si>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</si>
  <si>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</si>
  <si>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</si>
  <si>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</si>
  <si>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</si>
  <si>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</si>
  <si>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</si>
  <si>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</si>
  <si>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</si>
  <si>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</si>
  <si>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</si>
  <si>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</si>
  <si>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</si>
  <si>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</si>
  <si>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</si>
  <si>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</si>
  <si>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</si>
  <si>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</si>
  <si>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</si>
  <si>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</si>
  <si>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</si>
  <si>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</si>
  <si>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</si>
  <si>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</si>
  <si>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</si>
  <si>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</si>
  <si>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</si>
  <si>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</si>
  <si>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</si>
  <si>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</si>
  <si>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</si>
  <si>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</si>
  <si>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</si>
  <si>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</si>
  <si>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</si>
  <si>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</si>
  <si>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</si>
  <si>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</si>
  <si>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</si>
  <si>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</si>
  <si>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</si>
  <si>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</si>
  <si>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</si>
  <si>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</si>
  <si>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</si>
  <si>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</si>
  <si>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</si>
  <si>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</si>
  <si>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</si>
  <si>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</si>
  <si>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</si>
  <si>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</si>
  <si>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</si>
  <si>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</si>
  <si>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</si>
  <si>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</si>
  <si>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</si>
  <si>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</si>
  <si>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</si>
  <si>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</si>
  <si>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</si>
  <si>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</si>
  <si>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</si>
  <si>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</si>
  <si>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</si>
  <si>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</si>
  <si>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</si>
  <si>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</si>
  <si>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</si>
  <si>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</si>
  <si>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</si>
  <si>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</si>
  <si>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</si>
  <si>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</si>
  <si>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</si>
  <si>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</si>
  <si>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</si>
  <si>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</si>
  <si>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</si>
  <si>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</si>
  <si>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</si>
  <si>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</si>
  <si>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</si>
  <si>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</si>
  <si>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</si>
  <si>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</si>
  <si>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</si>
  <si>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</si>
  <si>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</si>
  <si>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</si>
  <si>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</si>
  <si>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</si>
  <si>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</si>
  <si>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</si>
  <si>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</si>
  <si>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</si>
  <si>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</si>
  <si>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</si>
  <si>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</si>
  <si>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</si>
  <si>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</si>
  <si>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</si>
  <si>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</si>
  <si>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</si>
  <si>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</si>
  <si>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</si>
  <si>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</si>
  <si>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</si>
  <si>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</si>
  <si>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</si>
  <si>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</si>
  <si>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</si>
  <si>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</si>
  <si>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</si>
  <si>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</si>
  <si>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</si>
  <si>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</si>
  <si>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</si>
  <si>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</si>
  <si>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</si>
  <si>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</si>
  <si>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</si>
  <si>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</si>
  <si>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</si>
  <si>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</si>
  <si>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</si>
  <si>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</si>
  <si>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</si>
  <si>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</si>
  <si>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</si>
  <si>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</si>
  <si>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</si>
  <si>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</si>
  <si>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</si>
  <si>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</si>
  <si>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</si>
  <si>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</si>
  <si>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</si>
  <si>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</si>
  <si>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</si>
  <si>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</si>
  <si>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</si>
  <si>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</si>
  <si>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</si>
  <si>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</si>
  <si>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</si>
  <si>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</si>
  <si>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</si>
  <si>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</si>
  <si>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</si>
  <si>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</si>
  <si>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</si>
  <si>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</si>
  <si>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</si>
  <si>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</si>
  <si>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</si>
  <si>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</si>
  <si>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</si>
  <si>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</si>
  <si>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</si>
  <si>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</si>
  <si>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</si>
  <si>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</si>
  <si>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</si>
  <si>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</si>
  <si>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</si>
  <si>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</si>
  <si>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</si>
  <si>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</si>
  <si>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</si>
  <si>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</si>
  <si>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</si>
  <si>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</si>
  <si>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</si>
  <si>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</si>
  <si>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</si>
  <si>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</si>
  <si>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</si>
  <si>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</si>
  <si>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</si>
  <si>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</si>
  <si>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</si>
  <si>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</si>
  <si>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</si>
  <si>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</si>
  <si>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</si>
  <si>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</si>
  <si>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</si>
  <si>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</si>
  <si>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</si>
  <si>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</si>
  <si>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</si>
  <si>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</si>
  <si>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</si>
  <si>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</si>
  <si>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</si>
  <si>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</si>
  <si>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</si>
  <si>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</si>
  <si>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</si>
  <si>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</si>
  <si>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</si>
  <si>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</si>
  <si>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</si>
  <si>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</si>
  <si>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</si>
  <si>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</si>
  <si>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</si>
  <si>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</si>
  <si>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</si>
  <si>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</si>
  <si>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</si>
  <si>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</si>
  <si>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</si>
  <si>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</si>
  <si>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</si>
  <si>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</si>
  <si>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</si>
  <si>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</si>
  <si>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</si>
  <si>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</si>
  <si>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</si>
  <si>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</si>
  <si>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</si>
  <si>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</si>
  <si>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</si>
  <si>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</si>
  <si>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</si>
  <si>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</si>
  <si>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</si>
  <si>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</si>
  <si>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</si>
  <si>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</si>
  <si>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</si>
  <si>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</si>
  <si>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</si>
  <si>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</si>
  <si>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</si>
  <si>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</si>
  <si>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</si>
  <si>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</si>
  <si>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</si>
  <si>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</si>
  <si>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</si>
  <si>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</si>
  <si>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</si>
  <si>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</si>
  <si>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</si>
  <si>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</si>
  <si>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</si>
  <si>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</si>
  <si>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</si>
  <si>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</si>
  <si>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</si>
  <si>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</si>
  <si>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</si>
  <si>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</si>
  <si>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</si>
  <si>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</si>
  <si>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</si>
  <si>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</si>
  <si>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</si>
  <si>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</si>
  <si>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</si>
  <si>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</si>
  <si>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</si>
  <si>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</si>
  <si>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</si>
  <si>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</si>
  <si>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</si>
  <si>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</si>
  <si>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</si>
  <si>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</si>
  <si>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</si>
  <si>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</si>
  <si>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</si>
  <si>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</si>
  <si>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</si>
  <si>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</si>
  <si>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</si>
  <si>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</si>
  <si>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</si>
  <si>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</si>
  <si>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</si>
  <si>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</si>
  <si>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</si>
  <si>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</si>
  <si>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</si>
  <si>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</si>
  <si>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</si>
  <si>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</si>
  <si>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</si>
  <si>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</si>
  <si>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</si>
  <si>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</si>
  <si>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</si>
  <si>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</si>
  <si>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</si>
  <si>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</si>
  <si>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</si>
  <si>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</si>
  <si>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</si>
  <si>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</si>
  <si>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</si>
  <si>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</si>
  <si>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</si>
  <si>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</si>
  <si>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</si>
  <si>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</si>
  <si>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</si>
  <si>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</si>
  <si>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</si>
  <si>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</si>
  <si>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</si>
  <si>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</si>
  <si>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</si>
  <si>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</si>
  <si>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</si>
  <si>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</si>
  <si>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</si>
  <si>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</si>
  <si>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</si>
  <si>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</si>
  <si>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</si>
  <si>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</si>
  <si>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</si>
  <si>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</si>
  <si>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</si>
  <si>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</si>
  <si>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</si>
  <si>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</si>
  <si>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</si>
  <si>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</si>
  <si>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</si>
  <si>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</si>
  <si>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</si>
  <si>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</si>
  <si>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</si>
  <si>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</si>
  <si>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</si>
  <si>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</si>
  <si>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</si>
  <si>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</si>
  <si>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</si>
  <si>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</si>
  <si>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</si>
  <si>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</si>
  <si>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</si>
  <si>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</si>
  <si>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</si>
  <si>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</si>
  <si>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</si>
  <si>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</si>
  <si>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</si>
  <si>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</si>
  <si>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</si>
  <si>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</si>
  <si>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</si>
  <si>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</si>
  <si>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</si>
  <si>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</si>
  <si>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</si>
  <si>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</si>
  <si>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</si>
  <si>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</si>
  <si>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</si>
  <si>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</si>
  <si>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</si>
  <si>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</si>
  <si>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</si>
  <si>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</si>
  <si>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</si>
  <si>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</si>
  <si>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</si>
  <si>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</si>
  <si>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</si>
  <si>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</si>
  <si>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</si>
  <si>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</si>
  <si>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</si>
  <si>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</si>
  <si>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</si>
  <si>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</si>
  <si>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</si>
  <si>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</si>
  <si>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</si>
  <si>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</si>
  <si>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</si>
  <si>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</si>
  <si>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</si>
  <si>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</si>
  <si>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</si>
  <si>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</si>
  <si>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</si>
  <si>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</si>
  <si>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</si>
  <si>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</si>
  <si>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</si>
  <si>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</si>
  <si>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</si>
  <si>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</si>
  <si>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</si>
  <si>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</si>
  <si>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</si>
  <si>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</si>
  <si>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</si>
  <si>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</si>
  <si>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</si>
  <si>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</si>
  <si>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</si>
  <si>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</si>
  <si>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</si>
  <si>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</si>
  <si>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</si>
  <si>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</si>
  <si>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</si>
  <si>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</si>
  <si>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</si>
  <si>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</si>
  <si>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</si>
  <si>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</si>
  <si>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</si>
  <si>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</si>
  <si>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</si>
  <si>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</si>
  <si>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</si>
  <si>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</si>
  <si>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</si>
  <si>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</si>
  <si>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</si>
  <si>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</si>
  <si>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</si>
  <si>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</si>
  <si>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</si>
  <si>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</si>
  <si>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</si>
  <si>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</si>
  <si>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</si>
  <si>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</si>
  <si>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</si>
  <si>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</si>
  <si>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</si>
  <si>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</si>
  <si>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</si>
  <si>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</si>
  <si>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</si>
  <si>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</si>
  <si>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</si>
  <si>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</si>
  <si>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</si>
  <si>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</si>
  <si>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</si>
  <si>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</si>
  <si>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</si>
  <si>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</si>
  <si>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</si>
  <si>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</si>
  <si>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</si>
  <si>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</si>
  <si>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</si>
  <si>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</si>
  <si>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</si>
  <si>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</si>
  <si>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</si>
  <si>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</si>
  <si>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</si>
  <si>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</si>
  <si>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</si>
  <si>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</si>
  <si>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</si>
  <si>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</si>
  <si>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</si>
  <si>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</si>
  <si>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</si>
  <si>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</si>
  <si>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</si>
  <si>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</si>
  <si>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</si>
  <si>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</si>
  <si>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</si>
  <si>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</si>
  <si>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</si>
  <si>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</si>
  <si>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</si>
  <si>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</si>
  <si>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</si>
  <si>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</si>
  <si>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</si>
  <si>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</si>
  <si>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</si>
  <si>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</si>
  <si>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</si>
  <si>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</si>
  <si>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</si>
  <si>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</si>
  <si>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</si>
  <si>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</si>
  <si>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</si>
  <si>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</si>
  <si>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</si>
  <si>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</si>
  <si>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</si>
  <si>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</si>
  <si>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</si>
  <si>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</si>
  <si>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</si>
  <si>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</si>
  <si>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</si>
  <si>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</si>
  <si>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</si>
  <si>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</si>
  <si>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</si>
  <si>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</si>
  <si>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</si>
  <si>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</si>
  <si>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</si>
  <si>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</si>
  <si>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</si>
  <si>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</si>
  <si>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</si>
  <si>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</si>
  <si>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</si>
  <si>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</si>
  <si>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</si>
  <si>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</si>
  <si>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</si>
  <si>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</si>
  <si>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</si>
  <si>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</si>
  <si>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</si>
  <si>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</si>
  <si>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</si>
  <si>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</si>
  <si>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</si>
  <si>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</si>
  <si>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</si>
  <si>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</si>
  <si>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</si>
  <si>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</si>
  <si>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</si>
  <si>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</si>
  <si>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</si>
  <si>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</si>
  <si>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</si>
  <si>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</si>
  <si>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</si>
  <si>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</si>
  <si>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</si>
  <si>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</si>
  <si>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</si>
  <si>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</si>
  <si>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</si>
  <si>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</si>
  <si>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</si>
  <si>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</si>
  <si>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</si>
  <si>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</si>
  <si>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</si>
  <si>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</si>
  <si>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</si>
  <si>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</si>
  <si>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</si>
  <si>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</si>
  <si>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</si>
  <si>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</si>
  <si>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</si>
  <si>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</si>
  <si>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</si>
  <si>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</si>
  <si>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</si>
  <si>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</si>
  <si>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</si>
  <si>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</si>
  <si>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</si>
  <si>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</si>
  <si>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</si>
  <si>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</si>
  <si>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</si>
  <si>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</si>
  <si>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</si>
  <si>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</si>
  <si>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</si>
  <si>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</si>
  <si>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</si>
  <si>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</si>
  <si>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</si>
  <si>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</si>
  <si>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</si>
  <si>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</si>
  <si>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</si>
  <si>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</si>
  <si>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</si>
  <si>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</si>
  <si>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</si>
  <si>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</si>
  <si>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</si>
  <si>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</si>
  <si>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</si>
  <si>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</si>
  <si>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</si>
  <si>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</si>
  <si>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</si>
  <si>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</si>
  <si>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</si>
  <si>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</si>
  <si>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</si>
  <si>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</si>
  <si>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</si>
  <si>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</si>
  <si>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</si>
  <si>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</si>
  <si>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</si>
  <si>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</si>
  <si>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</si>
  <si>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</si>
  <si>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</si>
  <si>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</si>
  <si>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</si>
  <si>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</si>
  <si>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</si>
  <si>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</si>
  <si>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</si>
  <si>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</si>
  <si>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</si>
  <si>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</si>
  <si>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</si>
  <si>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</si>
  <si>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</si>
  <si>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</si>
  <si>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</si>
  <si>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</si>
  <si>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</si>
  <si>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</si>
  <si>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</si>
  <si>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</si>
  <si>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</si>
  <si>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</si>
  <si>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</si>
  <si>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</si>
  <si>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</si>
  <si>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</si>
  <si>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</si>
  <si>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</si>
  <si>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</si>
  <si>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</si>
  <si>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</si>
  <si>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</si>
  <si>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</si>
  <si>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</si>
  <si>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</si>
  <si>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</si>
  <si>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</si>
  <si>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</si>
  <si>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</si>
  <si>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</si>
  <si>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</si>
  <si>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</si>
  <si>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</si>
  <si>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</si>
  <si>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</si>
  <si>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</si>
  <si>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</si>
  <si>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</si>
  <si>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</si>
  <si>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</si>
  <si>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</si>
  <si>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</si>
  <si>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</si>
  <si>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</si>
  <si>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</si>
  <si>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</si>
  <si>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</si>
  <si>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</si>
  <si>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</si>
  <si>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</si>
  <si>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</si>
  <si>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</si>
  <si>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</si>
  <si>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</si>
  <si>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</si>
  <si>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</si>
  <si>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</si>
  <si>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</si>
  <si>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</si>
  <si>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</si>
  <si>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</si>
  <si>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</si>
  <si>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</si>
  <si>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</si>
  <si>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</si>
  <si>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</si>
  <si>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</si>
  <si>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</si>
  <si>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</si>
  <si>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</si>
  <si>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</si>
  <si>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</si>
  <si>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</si>
  <si>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</si>
  <si>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</si>
  <si>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</si>
  <si>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</si>
  <si>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</si>
  <si>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</si>
  <si>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</si>
  <si>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</si>
  <si>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</si>
  <si>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</si>
  <si>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</si>
  <si>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</si>
  <si>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</si>
  <si>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</si>
  <si>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</si>
  <si>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</si>
  <si>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</si>
  <si>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</si>
  <si>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</si>
  <si>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</si>
  <si>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</si>
  <si>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</si>
  <si>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</si>
  <si>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</si>
  <si>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</si>
  <si>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</si>
  <si>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</si>
  <si>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</si>
  <si>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</si>
  <si>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</si>
  <si>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</si>
  <si>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</si>
  <si>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</si>
  <si>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</si>
  <si>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</si>
  <si>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</si>
  <si>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</si>
  <si>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</si>
  <si>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</si>
  <si>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</si>
  <si>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</si>
  <si>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</si>
  <si>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</si>
  <si>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</si>
  <si>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</si>
  <si>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</si>
  <si>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</si>
  <si>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</si>
  <si>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</si>
  <si>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</si>
  <si>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</si>
  <si>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</si>
  <si>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</si>
  <si>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</si>
  <si>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</si>
  <si>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</si>
  <si>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</si>
  <si>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</si>
  <si>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</si>
  <si>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</si>
  <si>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</si>
  <si>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</si>
  <si>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</si>
  <si>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</si>
  <si>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</si>
  <si>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</si>
  <si>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</si>
  <si>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</si>
  <si>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</si>
  <si>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</si>
  <si>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</si>
  <si>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</si>
  <si>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</si>
  <si>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</si>
  <si>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</si>
  <si>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</si>
  <si>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</si>
  <si>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</si>
  <si>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</si>
  <si>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</si>
  <si>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</si>
  <si>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</si>
  <si>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</si>
  <si>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</si>
  <si>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</si>
  <si>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</si>
  <si>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</si>
  <si>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</si>
  <si>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</si>
  <si>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</si>
  <si>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</si>
  <si>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</si>
  <si>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</si>
  <si>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</si>
  <si>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</si>
  <si>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</si>
  <si>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</si>
  <si>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</si>
  <si>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</si>
  <si>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</si>
  <si>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</si>
  <si>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</si>
  <si>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</si>
  <si>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</si>
  <si>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</si>
  <si>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</si>
  <si>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</si>
  <si>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</si>
  <si>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</si>
  <si>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</si>
  <si>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</si>
  <si>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</si>
  <si>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</si>
  <si>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</si>
  <si>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</si>
  <si>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</si>
  <si>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</si>
  <si>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</si>
  <si>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</si>
  <si>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</si>
  <si>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</si>
  <si>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</si>
  <si>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</si>
  <si>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</si>
  <si>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</si>
  <si>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</si>
  <si>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</si>
  <si>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</si>
  <si>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</si>
  <si>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</si>
  <si>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</si>
  <si>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</si>
  <si>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</si>
  <si>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</si>
  <si>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</si>
  <si>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</si>
  <si>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</si>
  <si>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</si>
  <si>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</si>
  <si>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</si>
  <si>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</si>
  <si>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</si>
  <si>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</si>
  <si>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</si>
  <si>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</si>
  <si>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</si>
  <si>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</si>
  <si>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</si>
  <si>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</si>
  <si>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</si>
  <si>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</si>
  <si>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</si>
  <si>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</si>
  <si>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</si>
  <si>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</si>
  <si>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</si>
  <si>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</si>
  <si>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</si>
  <si>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</si>
  <si>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</si>
  <si>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</si>
  <si>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</si>
  <si>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</si>
  <si>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</si>
  <si>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</si>
  <si>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</si>
  <si>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</si>
  <si>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</si>
  <si>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</si>
  <si>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</si>
  <si>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</si>
  <si>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</si>
  <si>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</si>
  <si>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</si>
  <si>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</si>
  <si>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</si>
  <si>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</si>
  <si>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</si>
  <si>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</si>
  <si>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</si>
  <si>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</si>
  <si>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</si>
  <si>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</si>
  <si>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</si>
  <si>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</si>
  <si>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</si>
  <si>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</si>
  <si>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</si>
  <si>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</si>
  <si>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</si>
  <si>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</si>
  <si>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</si>
  <si>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</si>
  <si>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</si>
  <si>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</si>
  <si>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</si>
  <si>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</si>
  <si>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</si>
  <si>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</si>
  <si>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</si>
  <si>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</si>
  <si>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</si>
  <si>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</si>
  <si>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</si>
  <si>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</si>
  <si>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</si>
  <si>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</si>
  <si>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</si>
  <si>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</si>
  <si>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</si>
  <si>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</si>
  <si>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</si>
  <si>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</si>
  <si>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</si>
  <si>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</si>
  <si>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</si>
  <si>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</si>
  <si>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</si>
  <si>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</si>
  <si>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</si>
  <si>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</si>
  <si>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</si>
  <si>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</si>
  <si>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</si>
  <si>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</si>
  <si>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</si>
  <si>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</si>
  <si>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</si>
  <si>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</si>
  <si>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</si>
  <si>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</si>
  <si>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</si>
  <si>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</si>
  <si>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</si>
  <si>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</si>
  <si>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</si>
  <si>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</si>
  <si>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</si>
  <si>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</si>
  <si>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</si>
  <si>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</si>
  <si>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</si>
  <si>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</si>
  <si>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</si>
  <si>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</si>
  <si>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</si>
  <si>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</si>
  <si>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</si>
  <si>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</si>
  <si>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</si>
  <si>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</si>
  <si>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</si>
  <si>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</si>
  <si>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</si>
  <si>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</si>
  <si>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</si>
  <si>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</si>
  <si>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</si>
  <si>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</si>
  <si>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</si>
  <si>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</si>
  <si>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</si>
  <si>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</si>
  <si>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</si>
  <si>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</si>
  <si>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</si>
  <si>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</si>
  <si>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</si>
  <si>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</si>
  <si>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</si>
  <si>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</si>
  <si>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</si>
  <si>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</si>
  <si>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</si>
  <si>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</si>
  <si>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</si>
  <si>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</si>
  <si>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</si>
  <si>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</si>
  <si>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</si>
  <si>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</si>
  <si>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</si>
  <si>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</si>
  <si>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</si>
  <si>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</si>
  <si>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</si>
  <si>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</si>
  <si>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</si>
  <si>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</si>
  <si>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</si>
  <si>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</si>
  <si>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</si>
  <si>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</si>
  <si>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</si>
  <si>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</si>
  <si>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</si>
  <si>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</si>
  <si>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</si>
  <si>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</si>
  <si>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</si>
  <si>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</si>
  <si>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</si>
  <si>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</si>
  <si>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</si>
  <si>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</si>
  <si>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</si>
  <si>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</si>
  <si>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</si>
  <si>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</si>
  <si>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</si>
  <si>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</si>
  <si>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</si>
  <si>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</si>
  <si>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</si>
  <si>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</si>
  <si>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</si>
  <si>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</si>
  <si>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</si>
  <si>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</si>
  <si>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</si>
  <si>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</si>
  <si>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</si>
  <si>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</si>
  <si>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</si>
  <si>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</si>
  <si>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</si>
  <si>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</si>
  <si>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</si>
  <si>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</si>
  <si>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</si>
  <si>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</si>
  <si>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</si>
  <si>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</si>
  <si>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</si>
  <si>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</si>
  <si>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</si>
  <si>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</si>
  <si>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</si>
  <si>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</si>
  <si>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</si>
  <si>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</si>
  <si>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</si>
  <si>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</si>
  <si>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</si>
  <si>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</si>
  <si>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</si>
  <si>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</si>
  <si>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</si>
  <si>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</si>
  <si>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</si>
  <si>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</si>
  <si>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</si>
  <si>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</si>
  <si>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</si>
  <si>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</si>
  <si>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</si>
  <si>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</si>
  <si>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</si>
  <si>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</si>
  <si>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</si>
  <si>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</si>
  <si>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</si>
  <si>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</si>
  <si>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</si>
  <si>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</si>
  <si>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</si>
  <si>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</si>
  <si>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</si>
  <si>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</si>
  <si>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</si>
  <si>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</si>
  <si>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</si>
  <si>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</si>
  <si>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</si>
  <si>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</si>
  <si>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</si>
  <si>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</si>
  <si>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</si>
  <si>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</si>
  <si>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</si>
  <si>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</si>
  <si>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</si>
  <si>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</si>
  <si>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</si>
  <si>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</si>
  <si>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</si>
  <si>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</si>
  <si>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</si>
  <si>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</si>
  <si>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</si>
  <si>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</si>
  <si>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</si>
  <si>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</si>
  <si>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</si>
  <si>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</si>
  <si>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</si>
  <si>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</si>
  <si>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</si>
  <si>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</si>
  <si>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</si>
  <si>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</si>
  <si>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</si>
  <si>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</si>
  <si>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</si>
  <si>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</si>
  <si>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</si>
  <si>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</si>
  <si>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</si>
  <si>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</si>
  <si>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</si>
  <si>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</si>
  <si>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</si>
  <si>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</si>
  <si>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</si>
  <si>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</si>
  <si>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</si>
  <si>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</si>
  <si>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</si>
  <si>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</si>
  <si>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</si>
  <si>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</si>
  <si>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</si>
  <si>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</si>
  <si>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</si>
  <si>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</si>
  <si>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</si>
  <si>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</si>
  <si>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</si>
  <si>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</si>
  <si>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</si>
  <si>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</si>
  <si>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</si>
  <si>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</si>
  <si>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</si>
  <si>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</si>
  <si>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</si>
  <si>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</si>
  <si>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</si>
  <si>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</si>
  <si>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</si>
  <si>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</si>
  <si>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</si>
  <si>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</si>
  <si>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</si>
  <si>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</si>
  <si>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</si>
  <si>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</si>
  <si>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</si>
  <si>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</si>
  <si>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</si>
  <si>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</si>
  <si>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</si>
  <si>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</si>
  <si>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</si>
  <si>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</si>
  <si>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</si>
  <si>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</si>
  <si>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</si>
  <si>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</si>
  <si>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</si>
  <si>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</si>
  <si>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</si>
  <si>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</si>
  <si>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</si>
  <si>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</si>
  <si>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</si>
  <si>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</si>
  <si>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</si>
  <si>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</si>
  <si>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</si>
  <si>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</si>
  <si>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</si>
  <si>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</si>
  <si>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</si>
  <si>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</si>
  <si>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</si>
  <si>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</si>
  <si>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</si>
  <si>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</si>
  <si>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</si>
  <si>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</si>
  <si>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</si>
  <si>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</si>
  <si>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</si>
  <si>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</si>
  <si>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</si>
  <si>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</si>
  <si>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</si>
  <si>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</si>
  <si>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</si>
  <si>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</si>
  <si>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</si>
  <si>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</si>
  <si>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</si>
  <si>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</si>
  <si>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</si>
  <si>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</si>
  <si>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</si>
  <si>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</si>
  <si>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</si>
  <si>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</si>
  <si>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</si>
  <si>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</si>
  <si>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</si>
  <si>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</si>
  <si>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</si>
  <si>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</si>
  <si>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</si>
  <si>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</si>
  <si>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</si>
  <si>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</si>
  <si>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</si>
  <si>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</si>
  <si>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</si>
  <si>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</si>
  <si>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</si>
  <si>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</si>
  <si>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</si>
  <si>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</si>
  <si>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</si>
  <si>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</si>
  <si>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</si>
  <si>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</si>
  <si>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</si>
  <si>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</si>
  <si>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</si>
  <si>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</si>
  <si>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</si>
  <si>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</si>
  <si>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</si>
  <si>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</si>
  <si>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</si>
  <si>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</si>
  <si>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</si>
  <si>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</si>
  <si>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</si>
  <si>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</si>
  <si>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</si>
  <si>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</si>
  <si>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</si>
  <si>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</si>
  <si>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</si>
  <si>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</si>
  <si>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</si>
  <si>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</si>
  <si>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</si>
  <si>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</si>
  <si>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</si>
  <si>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</si>
  <si>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</si>
  <si>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</si>
  <si>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</si>
  <si>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</si>
  <si>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</si>
  <si>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</si>
  <si>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</si>
  <si>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</si>
  <si>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</si>
  <si>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</si>
  <si>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</si>
  <si>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</si>
  <si>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</si>
  <si>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</si>
  <si>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</si>
  <si>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</si>
  <si>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</si>
  <si>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</si>
  <si>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</si>
  <si>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</si>
  <si>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</si>
  <si>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</si>
  <si>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</si>
  <si>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</si>
  <si>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</si>
  <si>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</si>
  <si>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</si>
  <si>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</si>
  <si>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</si>
  <si>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</si>
  <si>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</si>
  <si>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</si>
  <si>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</si>
  <si>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</si>
  <si>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</si>
  <si>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</si>
  <si>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</si>
  <si>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</si>
  <si>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</si>
  <si>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</si>
  <si>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</si>
  <si>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</si>
  <si>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</si>
  <si>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</si>
  <si>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</si>
  <si>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</si>
  <si>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</si>
  <si>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</si>
  <si>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</si>
  <si>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</si>
  <si>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</si>
  <si>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</si>
  <si>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</si>
  <si>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</si>
  <si>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</si>
  <si>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</si>
  <si>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</si>
  <si>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</si>
  <si>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</si>
  <si>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</si>
  <si>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</si>
  <si>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</si>
  <si>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</si>
  <si>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</si>
  <si>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</si>
  <si>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</si>
  <si>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</si>
  <si>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</si>
  <si>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</si>
  <si>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</si>
  <si>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</si>
  <si>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</si>
  <si>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</si>
  <si>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</si>
  <si>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</si>
  <si>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</si>
  <si>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</si>
  <si>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</si>
  <si>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</si>
  <si>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</si>
  <si>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</si>
  <si>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</si>
  <si>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</si>
  <si>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</si>
  <si>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</si>
  <si>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</si>
  <si>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</si>
  <si>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</si>
  <si>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</si>
  <si>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</si>
  <si>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</si>
  <si>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</si>
  <si>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</si>
  <si>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</si>
  <si>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</si>
  <si>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</si>
  <si>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</si>
  <si>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</si>
  <si>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</si>
  <si>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</si>
  <si>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</si>
  <si>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</si>
  <si>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</si>
  <si>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</si>
  <si>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</si>
  <si>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</si>
  <si>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</si>
  <si>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</si>
  <si>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</si>
  <si>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</si>
  <si>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</si>
  <si>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</si>
  <si>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</si>
  <si>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</si>
  <si>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</si>
  <si>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</si>
  <si>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</si>
  <si>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</si>
  <si>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</si>
  <si>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</si>
  <si>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</si>
  <si>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</si>
  <si>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</si>
  <si>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</si>
  <si>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</si>
  <si>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</si>
  <si>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</si>
  <si>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</si>
  <si>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</si>
  <si>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</si>
  <si>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</si>
  <si>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</si>
  <si>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</si>
  <si>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</si>
  <si>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</si>
  <si>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</si>
  <si>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</si>
  <si>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</si>
  <si>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</si>
  <si>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</si>
  <si>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</si>
  <si>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</si>
  <si>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</si>
  <si>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</si>
  <si>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</si>
  <si>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</si>
  <si>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</si>
  <si>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</si>
  <si>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</si>
  <si>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</si>
  <si>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</si>
  <si>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</si>
  <si>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</si>
  <si>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</si>
  <si>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</si>
  <si>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</si>
  <si>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</si>
  <si>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</si>
  <si>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</si>
  <si>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</si>
  <si>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</si>
  <si>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</si>
  <si>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</si>
  <si>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</si>
  <si>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</si>
  <si>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</si>
  <si>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</si>
  <si>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</si>
  <si>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</si>
  <si>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</si>
  <si>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</si>
  <si>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</si>
  <si>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</si>
  <si>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</si>
  <si>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</si>
  <si>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</si>
  <si>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</si>
  <si>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</si>
  <si>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</si>
  <si>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</si>
  <si>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</si>
  <si>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</si>
  <si>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</si>
  <si>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</si>
  <si>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</si>
  <si>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</si>
  <si>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</si>
  <si>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</si>
  <si>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</si>
  <si>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</si>
  <si>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</si>
  <si>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</si>
  <si>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</si>
  <si>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</si>
  <si>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</si>
  <si>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</si>
  <si>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</si>
  <si>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</si>
  <si>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</si>
  <si>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</si>
  <si>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</si>
  <si>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</si>
  <si>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</si>
  <si>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</si>
  <si>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</si>
  <si>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</si>
  <si>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</si>
  <si>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</si>
  <si>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</si>
  <si>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</si>
  <si>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</si>
  <si>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</si>
  <si>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</si>
  <si>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</si>
  <si>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</si>
  <si>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</si>
  <si>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</si>
  <si>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</si>
  <si>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</si>
  <si>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</si>
  <si>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</si>
  <si>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</si>
  <si>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</si>
  <si>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</si>
  <si>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</si>
  <si>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</si>
  <si>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</si>
  <si>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</si>
  <si>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</si>
  <si>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</si>
  <si>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</si>
  <si>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</si>
  <si>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</si>
  <si>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</si>
  <si>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</si>
  <si>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</si>
  <si>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</si>
  <si>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</si>
  <si>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</si>
  <si>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</si>
  <si>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</si>
  <si>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</si>
  <si>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</si>
  <si>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</si>
  <si>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</si>
  <si>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</si>
  <si>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</si>
  <si>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</si>
  <si>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</si>
  <si>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</si>
  <si>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</si>
  <si>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</si>
  <si>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</si>
  <si>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</si>
  <si>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</si>
  <si>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</si>
  <si>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</si>
  <si>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</si>
  <si>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</si>
  <si>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</si>
  <si>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</si>
  <si>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</si>
  <si>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</si>
  <si>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</si>
  <si>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</si>
  <si>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</si>
  <si>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</si>
  <si>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</si>
  <si>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</si>
  <si>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</si>
  <si>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</si>
  <si>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</si>
  <si>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</si>
  <si>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</si>
  <si>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</si>
  <si>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</si>
  <si>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</si>
  <si>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</si>
  <si>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</si>
  <si>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</si>
  <si>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</si>
  <si>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</si>
  <si>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</si>
  <si>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</si>
  <si>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</si>
  <si>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</si>
  <si>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</si>
  <si>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</si>
  <si>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</si>
  <si>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</si>
  <si>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</si>
  <si>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</si>
  <si>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</si>
  <si>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</si>
  <si>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</si>
  <si>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</si>
  <si>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</si>
  <si>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</si>
  <si>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</si>
  <si>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</si>
  <si>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</si>
  <si>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</si>
  <si>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</si>
  <si>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</si>
  <si>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</si>
  <si>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</si>
  <si>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</si>
  <si>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</si>
  <si>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</si>
  <si>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</si>
  <si>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</si>
  <si>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</si>
  <si>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</si>
  <si>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</si>
  <si>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</si>
  <si>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</si>
  <si>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</si>
  <si>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</si>
  <si>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</si>
  <si>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</si>
  <si>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</si>
  <si>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</si>
  <si>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</si>
  <si>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</si>
  <si>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</si>
  <si>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</si>
  <si>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</si>
  <si>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</si>
  <si>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</si>
  <si>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</si>
  <si>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</si>
  <si>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</si>
  <si>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</si>
  <si>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</si>
  <si>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</si>
  <si>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</si>
  <si>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</si>
  <si>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</si>
  <si>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</si>
  <si>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</si>
  <si>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</si>
  <si>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</si>
  <si>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</si>
  <si>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</si>
  <si>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</si>
  <si>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</si>
  <si>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</si>
  <si>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</si>
  <si>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</si>
  <si>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</si>
  <si>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</si>
  <si>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</si>
  <si>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</si>
  <si>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</si>
  <si>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</si>
  <si>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</si>
  <si>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</si>
  <si>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</si>
  <si>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</si>
  <si>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</si>
  <si>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</si>
  <si>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</si>
  <si>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</si>
  <si>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</si>
  <si>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</si>
  <si>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</si>
  <si>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</si>
  <si>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</si>
  <si>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</si>
  <si>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</si>
  <si>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</si>
  <si>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</si>
  <si>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</si>
  <si>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</si>
  <si>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</si>
  <si>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</si>
  <si>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</si>
  <si>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</si>
  <si>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</si>
  <si>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</si>
  <si>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</si>
  <si>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</si>
  <si>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</si>
  <si>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</si>
  <si>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</si>
  <si>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</si>
  <si>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</si>
  <si>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</si>
  <si>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</si>
  <si>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</si>
  <si>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</si>
  <si>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</si>
  <si>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</si>
  <si>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</si>
  <si>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</si>
  <si>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</si>
  <si>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</si>
  <si>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</si>
  <si>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</si>
  <si>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</si>
  <si>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</si>
  <si>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</si>
  <si>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</si>
  <si>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</si>
  <si>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</si>
  <si>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</si>
  <si>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</si>
  <si>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</si>
  <si>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</si>
  <si>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</si>
  <si>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</si>
  <si>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</si>
  <si>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</si>
  <si>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</si>
  <si>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</si>
  <si>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</si>
  <si>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</si>
  <si>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</si>
  <si>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</si>
  <si>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</si>
  <si>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</si>
  <si>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</si>
  <si>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</si>
  <si>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</si>
  <si>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</si>
  <si>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</si>
  <si>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</si>
  <si>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</si>
  <si>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</si>
  <si>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</si>
  <si>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</si>
  <si>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</si>
  <si>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</si>
  <si>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</si>
  <si>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</si>
  <si>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</si>
  <si>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</si>
  <si>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</si>
  <si>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</si>
  <si>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</si>
  <si>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</si>
  <si>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</si>
  <si>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</si>
  <si>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</si>
  <si>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</si>
  <si>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</si>
  <si>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</si>
  <si>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</si>
  <si>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</si>
  <si>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</si>
  <si>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</si>
  <si>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</si>
  <si>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</si>
  <si>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</si>
  <si>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</si>
  <si>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</si>
  <si>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</si>
  <si>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</si>
  <si>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</si>
  <si>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</si>
  <si>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</si>
  <si>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</si>
  <si>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</si>
  <si>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</si>
  <si>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</si>
  <si>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</si>
  <si>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</si>
  <si>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</si>
  <si>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</si>
  <si>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</si>
  <si>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</si>
  <si>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</si>
  <si>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</si>
  <si>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</si>
  <si>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</si>
  <si>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</si>
  <si>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</si>
  <si>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</si>
  <si>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</si>
  <si>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</si>
  <si>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</si>
  <si>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</si>
  <si>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</si>
  <si>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</si>
  <si>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</si>
  <si>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</si>
  <si>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</si>
  <si>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</si>
  <si>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</si>
  <si>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</si>
  <si>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</si>
  <si>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</si>
  <si>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</si>
  <si>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</si>
  <si>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</si>
  <si>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</si>
  <si>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</si>
  <si>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</si>
  <si>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</si>
  <si>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</si>
  <si>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</si>
  <si>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</si>
  <si>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</si>
  <si>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</si>
  <si>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</si>
  <si>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</si>
  <si>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</si>
  <si>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</si>
  <si>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</si>
  <si>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</si>
  <si>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</si>
  <si>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</si>
  <si>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</si>
  <si>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</si>
  <si>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</si>
  <si>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</si>
  <si>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</si>
  <si>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</si>
  <si>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</si>
  <si>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</si>
  <si>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</si>
  <si>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</si>
  <si>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</si>
  <si>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</si>
  <si>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</si>
  <si>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</si>
  <si>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</si>
  <si>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</si>
  <si>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</si>
  <si>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</si>
  <si>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</si>
  <si>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</si>
  <si>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</si>
  <si>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</si>
  <si>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</si>
  <si>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</si>
  <si>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</si>
  <si>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</si>
  <si>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</si>
  <si>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</si>
  <si>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</si>
  <si>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</si>
  <si>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</si>
  <si>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</si>
  <si>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</si>
  <si>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</si>
  <si>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</si>
  <si>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</si>
  <si>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</si>
  <si>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</si>
  <si>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</si>
  <si>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</si>
  <si>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</si>
  <si>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</si>
  <si>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</si>
  <si>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</si>
  <si>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</si>
  <si>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</si>
  <si>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</si>
  <si>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</si>
  <si>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</si>
  <si>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</si>
  <si>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</si>
  <si>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</si>
  <si>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</si>
  <si>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</si>
  <si>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</si>
  <si>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</si>
  <si>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</si>
  <si>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</si>
  <si>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</si>
  <si>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</si>
  <si>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</si>
  <si>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</si>
  <si>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</si>
  <si>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</si>
  <si>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</si>
  <si>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</si>
  <si>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</si>
  <si>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</si>
  <si>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</si>
  <si>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</si>
  <si>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</si>
  <si>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</si>
  <si>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</si>
  <si>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</si>
  <si>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</si>
  <si>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</si>
  <si>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</si>
  <si>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</si>
  <si>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</si>
  <si>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</si>
  <si>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</si>
  <si>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</si>
  <si>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</si>
  <si>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</si>
  <si>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</si>
  <si>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</si>
  <si>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</si>
  <si>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</si>
  <si>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</si>
  <si>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</si>
  <si>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</si>
  <si>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</si>
  <si>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</si>
  <si>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</si>
  <si>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</si>
  <si>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</si>
  <si>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</si>
  <si>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</si>
  <si>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</si>
  <si>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</si>
  <si>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</si>
  <si>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</si>
  <si>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</si>
  <si>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</si>
  <si>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</si>
  <si>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</si>
  <si>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</si>
  <si>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</si>
  <si>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</si>
  <si>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</si>
  <si>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</si>
  <si>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</si>
  <si>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</si>
  <si>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</si>
  <si>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</si>
  <si>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</si>
  <si>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</si>
  <si>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</si>
  <si>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</si>
  <si>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</si>
  <si>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</si>
  <si>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</si>
  <si>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</si>
  <si>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</si>
  <si>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</si>
  <si>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</si>
  <si>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</si>
  <si>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</si>
  <si>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</si>
  <si>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</si>
  <si>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</si>
  <si>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</si>
  <si>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</si>
  <si>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</si>
  <si>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</si>
  <si>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</si>
  <si>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</si>
  <si>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</si>
  <si>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</si>
  <si>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</si>
  <si>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</si>
  <si>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</si>
  <si>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</si>
  <si>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</si>
  <si>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</si>
  <si>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</si>
  <si>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</si>
  <si>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</si>
  <si>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</si>
  <si>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</si>
  <si>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</si>
  <si>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</si>
  <si>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</si>
  <si>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</si>
  <si>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</si>
  <si>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</si>
  <si>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</si>
  <si>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</si>
  <si>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</si>
  <si>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</si>
  <si>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</si>
  <si>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</si>
  <si>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</si>
  <si>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</si>
  <si>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</si>
  <si>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</si>
  <si>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</si>
  <si>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</si>
  <si>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</si>
  <si>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</si>
  <si>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</si>
  <si>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</si>
  <si>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</si>
  <si>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</si>
  <si>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</si>
  <si>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</si>
  <si>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</si>
  <si>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</si>
  <si>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</si>
  <si>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</si>
  <si>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</si>
  <si>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</si>
  <si>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</si>
  <si>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</si>
  <si>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</si>
  <si>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</si>
  <si>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</si>
  <si>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</si>
  <si>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</si>
  <si>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</si>
  <si>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</si>
  <si>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</si>
  <si>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</si>
  <si>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</si>
  <si>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</si>
  <si>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</si>
  <si>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</si>
  <si>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</si>
  <si>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</si>
  <si>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</si>
  <si>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</si>
  <si>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</si>
  <si>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</si>
  <si>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</si>
  <si>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</si>
  <si>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</si>
  <si>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</si>
  <si>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</si>
  <si>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</si>
  <si>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</si>
  <si>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</si>
  <si>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</si>
  <si>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</si>
  <si>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</si>
  <si>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</si>
  <si>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</si>
  <si>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</si>
  <si>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</si>
  <si>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</si>
  <si>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</si>
  <si>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</si>
  <si>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</si>
  <si>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</si>
  <si>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</si>
  <si>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</si>
  <si>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</si>
  <si>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</si>
  <si>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</si>
  <si>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</si>
  <si>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</si>
  <si>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</si>
  <si>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</si>
  <si>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</si>
  <si>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</si>
  <si>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</si>
  <si>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</si>
  <si>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</si>
  <si>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</si>
  <si>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</si>
  <si>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</si>
  <si>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</si>
  <si>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</si>
  <si>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</si>
  <si>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</si>
  <si>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</si>
  <si>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</si>
  <si>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</si>
  <si>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</si>
  <si>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</si>
  <si>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</si>
  <si>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</si>
  <si>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</si>
  <si>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</si>
  <si>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</si>
  <si>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</si>
  <si>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</si>
  <si>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</si>
  <si>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</si>
  <si>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</si>
  <si>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</si>
  <si>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</si>
  <si>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</si>
  <si>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</si>
  <si>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</si>
  <si>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</si>
  <si>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</si>
  <si>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</si>
  <si>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</si>
  <si>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</si>
  <si>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</si>
  <si>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</si>
  <si>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</si>
  <si>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</si>
  <si>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</si>
  <si>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</si>
  <si>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</si>
  <si>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</si>
  <si>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</si>
  <si>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</si>
  <si>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</si>
  <si>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</si>
  <si>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</si>
  <si>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</si>
  <si>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</si>
  <si>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</si>
  <si>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</si>
  <si>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</si>
  <si>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</si>
  <si>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</si>
  <si>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</si>
  <si>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</si>
  <si>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</si>
  <si>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</si>
  <si>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</si>
  <si>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</si>
  <si>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</si>
  <si>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</si>
  <si>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</si>
  <si>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</si>
  <si>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</si>
  <si>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</si>
  <si>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</si>
  <si>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</si>
  <si>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</si>
  <si>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</si>
  <si>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</si>
  <si>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</si>
  <si>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</si>
  <si>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</si>
  <si>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</si>
  <si>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</si>
  <si>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</si>
  <si>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</si>
  <si>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</si>
  <si>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</si>
  <si>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</si>
  <si>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</si>
  <si>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</si>
  <si>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</si>
  <si>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</si>
  <si>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</si>
  <si>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</si>
  <si>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</si>
  <si>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</si>
  <si>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</si>
  <si>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</si>
  <si>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</si>
  <si>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</si>
  <si>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</si>
  <si>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</si>
  <si>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</si>
  <si>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</si>
  <si>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</si>
  <si>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</si>
  <si>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</si>
  <si>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</si>
  <si>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</si>
  <si>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</si>
  <si>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</si>
  <si>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</si>
  <si>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</si>
  <si>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</si>
  <si>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</si>
  <si>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</si>
  <si>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</si>
  <si>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</si>
  <si>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</si>
  <si>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</si>
  <si>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</si>
  <si>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</si>
  <si>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</si>
  <si>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</si>
  <si>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</si>
  <si>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</si>
  <si>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</si>
  <si>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</si>
  <si>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</si>
  <si>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</si>
  <si>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</si>
  <si>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</si>
  <si>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</si>
  <si>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</si>
  <si>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</si>
  <si>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</si>
  <si>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</si>
  <si>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</si>
  <si>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</si>
  <si>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</si>
  <si>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</si>
  <si>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</si>
  <si>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</si>
  <si>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</si>
  <si>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</si>
  <si>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</si>
  <si>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</si>
  <si>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</si>
  <si>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</si>
  <si>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</si>
  <si>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</si>
  <si>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</si>
  <si>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</si>
  <si>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</si>
  <si>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</si>
  <si>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</si>
  <si>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</si>
  <si>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</si>
  <si>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</si>
  <si>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</si>
  <si>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</si>
  <si>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</si>
  <si>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</si>
  <si>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</si>
  <si>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</si>
  <si>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</si>
  <si>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</si>
  <si>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</si>
  <si>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</si>
  <si>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</si>
  <si>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</si>
  <si>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</si>
  <si>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</si>
  <si>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</si>
  <si>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</si>
  <si>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</si>
  <si>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</si>
  <si>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</si>
  <si>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</si>
  <si>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</si>
  <si>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</si>
  <si>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</si>
  <si>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</si>
  <si>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</si>
  <si>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</si>
  <si>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</si>
  <si>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</si>
  <si>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</si>
  <si>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</si>
  <si>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</si>
  <si>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</si>
  <si>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</si>
  <si>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</si>
  <si>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</si>
  <si>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</si>
  <si>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</si>
  <si>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</si>
  <si>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</si>
  <si>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</si>
  <si>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</si>
  <si>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</si>
  <si>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</si>
  <si>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</si>
  <si>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</si>
  <si>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</si>
  <si>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</si>
  <si>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</si>
  <si>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</si>
  <si>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</si>
  <si>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</si>
  <si>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</si>
  <si>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</si>
  <si>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</si>
  <si>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</si>
  <si>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</si>
  <si>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</si>
  <si>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</si>
  <si>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</si>
  <si>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</si>
  <si>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</si>
  <si>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</si>
  <si>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</si>
  <si>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</si>
  <si>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</si>
  <si>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</si>
  <si>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</si>
  <si>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</si>
  <si>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</si>
  <si>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</si>
  <si>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</si>
  <si>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</si>
  <si>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</si>
  <si>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</si>
  <si>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</si>
  <si>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</si>
  <si>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</si>
  <si>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</si>
  <si>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</si>
  <si>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</si>
  <si>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</si>
  <si>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</si>
  <si>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</si>
  <si>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</si>
  <si>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</si>
  <si>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</si>
  <si>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</si>
  <si>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</si>
  <si>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</si>
  <si>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</si>
  <si>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</si>
  <si>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</si>
  <si>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</si>
  <si>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</si>
  <si>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</si>
  <si>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</si>
  <si>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</si>
  <si>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</si>
  <si>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</si>
  <si>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</si>
  <si>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</si>
  <si>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</si>
  <si>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</si>
  <si>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</si>
  <si>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</si>
  <si>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</si>
  <si>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</si>
  <si>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</si>
  <si>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</si>
  <si>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</si>
  <si>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</si>
  <si>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</si>
  <si>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</si>
  <si>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</si>
  <si>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</si>
  <si>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</si>
  <si>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</si>
  <si>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</si>
  <si>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</si>
  <si>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</si>
  <si>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</si>
  <si>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</si>
  <si>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</si>
  <si>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</si>
  <si>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</si>
  <si>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</si>
  <si>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</si>
  <si>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</si>
  <si>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</si>
  <si>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</si>
  <si>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</si>
  <si>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</si>
  <si>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</si>
  <si>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</si>
  <si>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</si>
  <si>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</si>
  <si>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</si>
  <si>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</si>
  <si>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</si>
  <si>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</si>
  <si>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</si>
  <si>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</si>
  <si>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</si>
  <si>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</si>
  <si>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</si>
  <si>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</si>
  <si>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</si>
  <si>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</si>
  <si>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</si>
  <si>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</si>
  <si>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</si>
  <si>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</si>
  <si>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</si>
  <si>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</si>
  <si>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</si>
  <si>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</si>
  <si>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</si>
  <si>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</si>
  <si>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</si>
  <si>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</si>
  <si>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</si>
  <si>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</si>
  <si>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</si>
  <si>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</si>
  <si>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</si>
  <si>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</si>
  <si>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</si>
  <si>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</si>
  <si>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</si>
  <si>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</si>
  <si>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</si>
  <si>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</si>
  <si>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</si>
  <si>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</si>
  <si>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</si>
  <si>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</si>
  <si>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</si>
  <si>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</si>
  <si>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</si>
  <si>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</si>
  <si>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</si>
  <si>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</si>
  <si>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</si>
  <si>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</si>
  <si>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</si>
  <si>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</si>
  <si>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</si>
  <si>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</si>
  <si>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</si>
  <si>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</si>
  <si>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</si>
  <si>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</si>
  <si>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</si>
  <si>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</si>
  <si>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</si>
  <si>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</si>
  <si>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</si>
  <si>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</si>
  <si>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</si>
  <si>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</si>
  <si>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</si>
  <si>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</si>
  <si>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</si>
  <si>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</si>
  <si>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</si>
  <si>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</si>
  <si>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</si>
  <si>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</si>
  <si>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</si>
  <si>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</si>
  <si>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</si>
  <si>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</si>
  <si>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</si>
  <si>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</si>
  <si>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</si>
  <si>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</si>
  <si>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</si>
  <si>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</si>
  <si>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</si>
  <si>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</si>
  <si>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</si>
  <si>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</si>
  <si>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</si>
  <si>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</si>
  <si>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</si>
  <si>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</si>
  <si>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</si>
  <si>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</si>
  <si>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</si>
  <si>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</si>
  <si>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</si>
  <si>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</si>
  <si>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</si>
  <si>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</si>
  <si>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</si>
  <si>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</si>
  <si>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</si>
  <si>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</si>
  <si>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</si>
  <si>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</si>
  <si>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</si>
  <si>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</si>
  <si>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</si>
  <si>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</si>
  <si>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</si>
  <si>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</si>
  <si>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</si>
  <si>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</si>
  <si>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</si>
  <si>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</si>
  <si>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</si>
  <si>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</si>
  <si>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</si>
  <si>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</si>
  <si>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</si>
  <si>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</si>
  <si>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</si>
  <si>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</si>
  <si>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</si>
  <si>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</si>
  <si>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</si>
  <si>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</si>
  <si>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</si>
  <si>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</si>
  <si>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</si>
  <si>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</si>
  <si>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</si>
  <si>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</si>
  <si>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</si>
  <si>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</si>
  <si>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</si>
  <si>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</si>
  <si>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</si>
  <si>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</si>
  <si>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</si>
  <si>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</si>
  <si>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</si>
  <si>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</si>
  <si>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</si>
  <si>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</si>
  <si>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</si>
  <si>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</si>
  <si>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</si>
  <si>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</si>
  <si>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</si>
  <si>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</si>
  <si>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</si>
  <si>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</si>
  <si>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</si>
  <si>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</si>
  <si>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</si>
  <si>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</si>
  <si>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</si>
  <si>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</si>
  <si>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</si>
  <si>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</si>
  <si>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</si>
  <si>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</si>
  <si>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</si>
  <si>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</si>
  <si>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</si>
  <si>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</si>
  <si>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</si>
  <si>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</si>
  <si>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</si>
  <si>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</si>
  <si>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</si>
  <si>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</si>
  <si>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</si>
  <si>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</si>
  <si>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</si>
  <si>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</si>
  <si>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</si>
  <si>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</si>
  <si>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</si>
  <si>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</si>
  <si>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</si>
  <si>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</si>
  <si>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</si>
  <si>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</si>
  <si>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</si>
  <si>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</si>
  <si>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</si>
  <si>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</si>
  <si>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</si>
  <si>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</si>
  <si>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</si>
  <si>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</si>
  <si>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</si>
  <si>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</si>
  <si>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</si>
  <si>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</si>
  <si>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</si>
  <si>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</si>
  <si>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</si>
  <si>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</si>
  <si>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</si>
  <si>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</si>
  <si>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</si>
  <si>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</si>
  <si>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</si>
  <si>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</si>
  <si>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</si>
  <si>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</si>
  <si>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</si>
  <si>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</si>
  <si>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</si>
  <si>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</si>
  <si>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</si>
  <si>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</si>
  <si>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</si>
  <si>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</si>
  <si>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</si>
  <si>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</si>
  <si>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</si>
  <si>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</si>
  <si>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</si>
  <si>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</si>
  <si>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</si>
  <si>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</si>
  <si>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</si>
  <si>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</si>
  <si>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</si>
  <si>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</si>
  <si>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</si>
  <si>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</si>
  <si>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</si>
  <si>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</si>
  <si>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</si>
  <si>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</si>
  <si>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</si>
  <si>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</si>
  <si>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</si>
  <si>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</si>
  <si>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</si>
  <si>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</si>
  <si>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</si>
  <si>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</si>
  <si>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</si>
  <si>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</si>
  <si>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</si>
  <si>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</si>
  <si>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</si>
  <si>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</si>
  <si>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</si>
  <si>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</si>
  <si>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</si>
  <si>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</si>
  <si>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</si>
  <si>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</si>
  <si>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</si>
  <si>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</si>
  <si>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</si>
  <si>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</si>
  <si>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</si>
  <si>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</si>
  <si>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</si>
  <si>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</si>
  <si>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</si>
  <si>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</si>
  <si>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</si>
  <si>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</si>
  <si>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</si>
  <si>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</si>
  <si>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</si>
  <si>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</si>
  <si>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</si>
  <si>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</si>
  <si>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</si>
  <si>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</si>
  <si>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</si>
  <si>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</si>
  <si>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</si>
  <si>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</si>
  <si>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</si>
  <si>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</si>
  <si>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</si>
  <si>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</si>
  <si>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</si>
  <si>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</si>
  <si>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</si>
  <si>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</si>
  <si>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</si>
  <si>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</si>
  <si>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</si>
  <si>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</si>
  <si>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</si>
  <si>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</si>
  <si>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</si>
  <si>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</si>
  <si>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</si>
  <si>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</si>
  <si>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</si>
  <si>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</si>
  <si>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</si>
  <si>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</si>
  <si>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</si>
  <si>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</si>
  <si>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</si>
  <si>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</si>
  <si>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</si>
  <si>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</si>
  <si>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</si>
  <si>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</si>
  <si>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</si>
  <si>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</si>
  <si>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</si>
  <si>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</si>
  <si>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</si>
  <si>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</si>
  <si>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</si>
  <si>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</si>
  <si>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</si>
  <si>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</si>
  <si>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</si>
  <si>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</si>
  <si>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</si>
  <si>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</si>
  <si>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</si>
  <si>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</si>
  <si>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</si>
  <si>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</si>
  <si>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</si>
  <si>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</si>
  <si>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</si>
  <si>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</si>
  <si>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</si>
  <si>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</si>
  <si>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</si>
  <si>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</si>
  <si>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</si>
  <si>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</si>
  <si>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</si>
  <si>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</si>
  <si>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</si>
  <si>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</si>
  <si>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</si>
  <si>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</si>
  <si>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</si>
  <si>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</si>
  <si>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</si>
  <si>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</si>
  <si>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</si>
  <si>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</si>
  <si>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</si>
  <si>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</si>
  <si>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</si>
  <si>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</si>
  <si>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</si>
  <si>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</si>
  <si>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</si>
  <si>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</si>
  <si>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</si>
  <si>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</si>
  <si>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</si>
  <si>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</si>
  <si>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</si>
  <si>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</si>
  <si>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</si>
  <si>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</si>
  <si>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</si>
  <si>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</si>
  <si>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</si>
  <si>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</si>
  <si>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</si>
  <si>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</si>
  <si>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</si>
  <si>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</si>
  <si>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</si>
  <si>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</si>
  <si>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</si>
  <si>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</si>
  <si>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</si>
  <si>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</si>
  <si>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</si>
  <si>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</si>
  <si>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</si>
  <si>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</si>
  <si>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</si>
  <si>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</si>
  <si>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</si>
  <si>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</si>
  <si>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</si>
  <si>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</si>
  <si>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</si>
  <si>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</si>
  <si>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</si>
  <si>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</si>
  <si>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</si>
  <si>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</si>
  <si>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</si>
  <si>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</si>
  <si>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</si>
  <si>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</si>
  <si>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</si>
  <si>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</si>
  <si>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</si>
  <si>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</si>
  <si>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</si>
  <si>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</si>
  <si>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</si>
  <si>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</si>
  <si>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</si>
  <si>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</si>
  <si>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</si>
  <si>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</si>
  <si>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</si>
  <si>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</si>
  <si>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</si>
  <si>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</si>
  <si>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</si>
  <si>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</si>
  <si>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</si>
  <si>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</si>
  <si>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</si>
  <si>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</si>
  <si>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</si>
  <si>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</si>
  <si>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</si>
  <si>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</si>
  <si>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</si>
  <si>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</si>
  <si>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</si>
  <si>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</si>
  <si>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</si>
  <si>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</si>
  <si>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</si>
  <si>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</si>
  <si>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</si>
  <si>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</si>
  <si>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</si>
  <si>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</si>
  <si>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</si>
  <si>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</si>
  <si>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</si>
  <si>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</si>
  <si>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</si>
  <si>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</si>
  <si>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</si>
  <si>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</si>
  <si>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</si>
  <si>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</si>
  <si>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</si>
  <si>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</si>
  <si>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</si>
  <si>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</si>
  <si>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</si>
  <si>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</si>
  <si>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</si>
  <si>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</si>
  <si>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</si>
  <si>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</si>
  <si>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</si>
  <si>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</si>
  <si>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</si>
  <si>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</si>
  <si>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</si>
  <si>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</si>
  <si>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</si>
  <si>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</si>
  <si>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</si>
  <si>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</si>
  <si>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</si>
  <si>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</si>
  <si>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</si>
  <si>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</si>
  <si>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</si>
  <si>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</si>
  <si>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</si>
  <si>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</si>
  <si>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</si>
  <si>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</si>
  <si>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</si>
  <si>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</si>
  <si>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</si>
  <si>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</si>
  <si>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</si>
  <si>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</si>
  <si>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</si>
  <si>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</si>
  <si>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</si>
  <si>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</si>
  <si>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</si>
  <si>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</si>
  <si>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</si>
  <si>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</si>
  <si>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</si>
  <si>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</si>
  <si>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</si>
  <si>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</si>
  <si>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</si>
  <si>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</si>
  <si>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</si>
  <si>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</si>
  <si>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</si>
  <si>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</si>
  <si>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</si>
  <si>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</si>
  <si>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</si>
  <si>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</si>
  <si>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</si>
  <si>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</si>
  <si>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</si>
  <si>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</si>
  <si>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</si>
  <si>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</si>
  <si>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</si>
  <si>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</si>
  <si>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</si>
  <si>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</si>
  <si>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</si>
  <si>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</si>
  <si>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</si>
  <si>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</si>
  <si>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</si>
  <si>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</si>
  <si>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</si>
  <si>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</si>
  <si>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</si>
  <si>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</si>
  <si>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</si>
  <si>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</si>
  <si>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</si>
  <si>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</si>
  <si>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</si>
  <si>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</si>
  <si>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</si>
  <si>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</si>
  <si>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</si>
  <si>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</si>
  <si>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</si>
  <si>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</si>
  <si>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</si>
  <si>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</si>
  <si>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</si>
  <si>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</si>
  <si>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</si>
  <si>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</si>
  <si>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</si>
  <si>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</si>
  <si>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</si>
  <si>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</si>
  <si>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</si>
  <si>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</si>
  <si>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</si>
  <si>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</si>
  <si>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</si>
  <si>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</si>
  <si>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</si>
  <si>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</si>
  <si>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</si>
  <si>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</si>
  <si>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</si>
  <si>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</si>
  <si>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</si>
  <si>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</si>
  <si>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</si>
  <si>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</si>
  <si>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</si>
  <si>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</si>
  <si>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</si>
  <si>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</si>
  <si>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</si>
  <si>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</si>
  <si>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</si>
  <si>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</si>
  <si>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</si>
  <si>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</si>
  <si>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</si>
  <si>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</si>
  <si>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</si>
  <si>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</si>
  <si>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</si>
  <si>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</si>
  <si>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</si>
  <si>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</si>
  <si>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</si>
  <si>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</si>
  <si>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</si>
  <si>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</si>
  <si>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</si>
  <si>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</si>
  <si>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</si>
  <si>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</si>
  <si>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</si>
  <si>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</si>
  <si>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</si>
  <si>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</si>
  <si>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</si>
  <si>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</si>
  <si>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</si>
  <si>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</si>
  <si>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</si>
  <si>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</si>
  <si>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</si>
  <si>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</si>
  <si>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</si>
  <si>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</si>
  <si>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</si>
  <si>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</si>
  <si>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</si>
  <si>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</si>
  <si>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</si>
  <si>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</si>
  <si>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</si>
  <si>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</si>
  <si>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</si>
  <si>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</si>
  <si>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</si>
  <si>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</si>
  <si>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</si>
  <si>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</si>
  <si>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</si>
  <si>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</si>
  <si>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</si>
  <si>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</si>
  <si>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</si>
  <si>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</si>
  <si>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</si>
  <si>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</si>
  <si>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</si>
  <si>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</si>
  <si>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</si>
  <si>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</si>
  <si>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</si>
  <si>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</si>
  <si>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</si>
  <si>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</si>
  <si>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</si>
  <si>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</si>
  <si>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</si>
  <si>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</si>
  <si>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</si>
  <si>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</si>
  <si>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</si>
  <si>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</si>
  <si>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</si>
  <si>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</si>
  <si>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</si>
  <si>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</si>
  <si>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</si>
  <si>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</si>
  <si>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</si>
  <si>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</si>
  <si>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</si>
  <si>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</si>
  <si>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</si>
  <si>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</si>
  <si>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</si>
  <si>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</si>
  <si>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</si>
  <si>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</si>
  <si>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</si>
  <si>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</si>
  <si>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</si>
  <si>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</si>
  <si>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</si>
  <si>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</si>
  <si>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</si>
  <si>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</si>
  <si>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</si>
  <si>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</si>
  <si>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</si>
  <si>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</si>
  <si>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</si>
  <si>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</si>
  <si>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</si>
  <si>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</si>
  <si>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</si>
  <si>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</si>
  <si>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</si>
  <si>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</si>
  <si>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</si>
  <si>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</si>
  <si>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</si>
  <si>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</si>
  <si>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</si>
  <si>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</si>
  <si>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</si>
  <si>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</si>
  <si>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</si>
  <si>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</si>
  <si>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</si>
  <si>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</si>
  <si>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</si>
  <si>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</si>
  <si>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</si>
  <si>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</si>
  <si>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</si>
  <si>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</si>
  <si>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</si>
  <si>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</si>
  <si>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</si>
  <si>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</si>
  <si>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</si>
  <si>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</si>
  <si>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</si>
  <si>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</si>
  <si>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</si>
  <si>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</si>
  <si>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</si>
  <si>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</si>
  <si>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</si>
  <si>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</si>
  <si>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</si>
  <si>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</si>
  <si>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</si>
  <si>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</si>
  <si>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</si>
  <si>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</si>
  <si>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</si>
  <si>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</si>
  <si>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</si>
  <si>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</si>
  <si>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</si>
  <si>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</si>
  <si>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</si>
  <si>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</si>
  <si>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</si>
  <si>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</si>
  <si>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</si>
  <si>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</si>
  <si>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</si>
  <si>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</si>
  <si>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</si>
  <si>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</si>
  <si>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</si>
  <si>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</si>
  <si>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</si>
  <si>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</si>
  <si>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</si>
  <si>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</si>
  <si>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</si>
  <si>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</si>
  <si>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</si>
  <si>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</si>
  <si>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</si>
  <si>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</si>
  <si>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</si>
  <si>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</si>
  <si>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</si>
  <si>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</si>
  <si>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</si>
  <si>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</si>
  <si>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</si>
  <si>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</si>
  <si>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</si>
  <si>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</si>
  <si>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</si>
  <si>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</si>
  <si>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</si>
  <si>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</si>
  <si>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</si>
  <si>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</si>
  <si>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</si>
  <si>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</si>
  <si>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</si>
  <si>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</si>
  <si>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</si>
  <si>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</si>
  <si>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</si>
  <si>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</si>
  <si>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</si>
  <si>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</si>
  <si>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</si>
  <si>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</si>
  <si>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</si>
  <si>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</si>
  <si>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</si>
  <si>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</si>
  <si>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</si>
  <si>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</si>
  <si>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</si>
  <si>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</si>
  <si>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</si>
  <si>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</si>
  <si>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</si>
  <si>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</si>
  <si>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</si>
  <si>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</si>
  <si>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</si>
  <si>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</si>
  <si>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</si>
  <si>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</si>
  <si>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</si>
  <si>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</si>
  <si>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</si>
  <si>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</si>
  <si>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</si>
  <si>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</si>
  <si>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</si>
  <si>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</si>
  <si>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</si>
  <si>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</si>
  <si>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</si>
  <si>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</si>
  <si>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</si>
  <si>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</si>
  <si>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</si>
  <si>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</si>
  <si>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</si>
  <si>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</si>
  <si>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</si>
  <si>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</si>
  <si>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</si>
  <si>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</si>
  <si>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</si>
  <si>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</si>
  <si>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</si>
  <si>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</si>
  <si>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</si>
  <si>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</si>
  <si>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</si>
  <si>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</si>
  <si>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</si>
  <si>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</si>
  <si>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</si>
  <si>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</si>
  <si>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</si>
  <si>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</si>
  <si>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</si>
  <si>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</si>
  <si>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</si>
  <si>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</si>
  <si>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</si>
  <si>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</si>
  <si>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</si>
  <si>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</si>
  <si>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</si>
  <si>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</si>
  <si>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</si>
  <si>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</si>
  <si>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</si>
  <si>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</si>
  <si>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</si>
  <si>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</si>
  <si>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</si>
  <si>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</si>
  <si>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</si>
  <si>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</si>
  <si>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</si>
  <si>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</si>
  <si>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</si>
  <si>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</si>
  <si>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</si>
  <si>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</si>
  <si>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</si>
  <si>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</si>
  <si>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</si>
  <si>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</si>
  <si>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</si>
  <si>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</si>
  <si>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</si>
  <si>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</si>
  <si>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</si>
  <si>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</si>
  <si>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</si>
  <si>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</si>
  <si>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</si>
  <si>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</si>
  <si>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</si>
  <si>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</si>
  <si>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</si>
  <si>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</si>
  <si>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</si>
  <si>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</si>
  <si>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</si>
  <si>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</si>
  <si>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</si>
  <si>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</si>
  <si>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</si>
  <si>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</si>
  <si>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</si>
  <si>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</si>
  <si>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</si>
  <si>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</si>
  <si>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</si>
  <si>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</si>
  <si>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</si>
  <si>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</si>
  <si>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</si>
  <si>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</si>
  <si>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</si>
  <si>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</si>
  <si>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</si>
  <si>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</si>
  <si>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</si>
  <si>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</si>
  <si>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</si>
  <si>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</si>
  <si>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</si>
  <si>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</si>
  <si>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</si>
  <si>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</si>
  <si>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</si>
  <si>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</si>
  <si>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</si>
  <si>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</si>
  <si>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</si>
  <si>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</si>
  <si>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</si>
  <si>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</si>
  <si>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</si>
  <si>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</si>
  <si>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</si>
  <si>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</si>
  <si>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</si>
  <si>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</si>
  <si>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</si>
  <si>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</si>
  <si>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</si>
  <si>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</si>
  <si>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</si>
  <si>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</si>
  <si>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</si>
  <si>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</si>
  <si>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</si>
  <si>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</si>
  <si>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</si>
  <si>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</si>
  <si>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</si>
  <si>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</si>
  <si>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</si>
  <si>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</si>
  <si>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</si>
  <si>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</si>
  <si>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</si>
  <si>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</si>
  <si>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</si>
  <si>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</si>
  <si>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</si>
  <si>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</si>
  <si>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</si>
  <si>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</si>
  <si>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</si>
  <si>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</si>
  <si>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</si>
  <si>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</si>
  <si>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</si>
  <si>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</si>
  <si>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</si>
  <si>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</si>
  <si>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</si>
  <si>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</si>
  <si>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</si>
  <si>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</si>
  <si>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</si>
  <si>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</si>
  <si>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</si>
  <si>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</si>
  <si>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</si>
  <si>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</si>
  <si>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</si>
  <si>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</si>
  <si>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</si>
  <si>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</si>
  <si>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</si>
  <si>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</si>
  <si>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</si>
  <si>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</si>
  <si>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</si>
  <si>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</si>
  <si>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</si>
  <si>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</si>
  <si>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</si>
  <si>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</si>
  <si>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</si>
  <si>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</si>
  <si>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</si>
  <si>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</si>
  <si>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</si>
  <si>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</si>
  <si>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</si>
  <si>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</si>
  <si>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</si>
  <si>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</si>
  <si>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</si>
  <si>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</si>
  <si>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</si>
  <si>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</si>
  <si>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</si>
  <si>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</si>
  <si>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</si>
  <si>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</si>
  <si>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</si>
  <si>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</si>
  <si>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</si>
  <si>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</si>
  <si>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</si>
  <si>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</si>
  <si>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</si>
  <si>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</si>
  <si>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</si>
  <si>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</si>
  <si>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</si>
  <si>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</si>
  <si>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</si>
  <si>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</si>
  <si>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</si>
  <si>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</si>
  <si>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</si>
  <si>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</si>
  <si>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</si>
  <si>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</si>
  <si>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</si>
  <si>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</si>
  <si>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</si>
  <si>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</si>
  <si>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</si>
  <si>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</si>
  <si>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</si>
  <si>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</si>
  <si>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</si>
  <si>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</si>
  <si>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</si>
  <si>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</si>
  <si>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</si>
  <si>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</si>
  <si>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</si>
  <si>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</si>
  <si>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</si>
  <si>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</si>
  <si>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</si>
  <si>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</si>
  <si>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</si>
  <si>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</si>
  <si>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</si>
  <si>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</si>
  <si>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</si>
  <si>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</si>
  <si>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</si>
  <si>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</si>
  <si>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</si>
  <si>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</si>
  <si>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</si>
  <si>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</si>
  <si>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</si>
  <si>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</si>
  <si>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</si>
  <si>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</si>
  <si>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</si>
  <si>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</si>
  <si>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</si>
  <si>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</si>
  <si>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</si>
  <si>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</si>
  <si>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</si>
  <si>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</si>
  <si>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</si>
  <si>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</si>
  <si>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</si>
  <si>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</si>
  <si>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</si>
  <si>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</si>
  <si>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</si>
  <si>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</si>
  <si>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</si>
  <si>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</si>
  <si>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</si>
  <si>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</si>
  <si>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</si>
  <si>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</si>
  <si>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</si>
  <si>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</si>
  <si>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</si>
  <si>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</si>
  <si>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</si>
  <si>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</si>
  <si>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</si>
  <si>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</si>
  <si>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</si>
  <si>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</si>
  <si>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</si>
  <si>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</si>
  <si>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</si>
  <si>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</si>
  <si>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</si>
  <si>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</si>
  <si>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</si>
  <si>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</si>
  <si>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</si>
  <si>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</si>
  <si>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</si>
  <si>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</si>
  <si>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</si>
  <si>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</si>
  <si>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</si>
  <si>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</si>
  <si>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</si>
  <si>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</si>
  <si>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</si>
  <si>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</si>
  <si>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</si>
  <si>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</si>
  <si>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</si>
  <si>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</si>
  <si>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</si>
  <si>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</si>
  <si>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</si>
  <si>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</si>
  <si>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</si>
  <si>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</si>
  <si>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</si>
  <si>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</si>
  <si>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</si>
  <si>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</si>
  <si>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</si>
  <si>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</si>
  <si>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</si>
  <si>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</si>
  <si>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</si>
  <si>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</si>
  <si>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</si>
  <si>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</si>
  <si>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</si>
  <si>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</si>
  <si>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</si>
  <si>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</si>
  <si>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</si>
  <si>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</si>
  <si>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</si>
  <si>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</si>
  <si>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</si>
  <si>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</si>
  <si>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</si>
  <si>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</si>
  <si>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</si>
  <si>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</si>
  <si>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</si>
  <si>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</si>
  <si>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</si>
  <si>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</si>
  <si>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</si>
  <si>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</si>
  <si>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</si>
  <si>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</si>
  <si>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</si>
  <si>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</si>
  <si>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</si>
  <si>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</si>
  <si>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</si>
  <si>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</si>
  <si>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</si>
  <si>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</si>
  <si>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</si>
  <si>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</si>
  <si>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</si>
  <si>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</si>
  <si>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</si>
  <si>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</si>
  <si>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</si>
  <si>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</si>
  <si>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</si>
  <si>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</si>
  <si>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</si>
  <si>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</si>
  <si>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</si>
  <si>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</si>
  <si>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</si>
  <si>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</si>
  <si>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</si>
  <si>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</si>
  <si>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</si>
  <si>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</si>
  <si>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</si>
  <si>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</si>
  <si>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</si>
  <si>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</si>
  <si>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</si>
  <si>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</si>
  <si>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</si>
  <si>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</si>
  <si>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</si>
  <si>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</si>
  <si>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</si>
  <si>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</si>
  <si>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</si>
  <si>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</si>
  <si>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</si>
  <si>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</si>
  <si>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</si>
  <si>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</si>
  <si>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</si>
  <si>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</si>
  <si>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</si>
  <si>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</si>
  <si>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</si>
  <si>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</si>
  <si>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</si>
  <si>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</si>
  <si>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</si>
  <si>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</si>
  <si>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</si>
  <si>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</si>
  <si>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</si>
  <si>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</si>
  <si>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</si>
  <si>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</si>
  <si>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</si>
  <si>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</si>
  <si>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</si>
  <si>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</si>
  <si>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</si>
  <si>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</si>
  <si>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</si>
  <si>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</si>
  <si>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</si>
  <si>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</si>
  <si>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</si>
  <si>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</si>
  <si>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</si>
  <si>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</si>
  <si>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</si>
  <si>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</si>
  <si>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</si>
  <si>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</si>
  <si>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</si>
  <si>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</si>
  <si>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</si>
  <si>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</si>
  <si>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</si>
  <si>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</si>
  <si>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</si>
  <si>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</si>
  <si>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</si>
  <si>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</si>
  <si>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</si>
  <si>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</si>
  <si>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</si>
  <si>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</si>
  <si>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</si>
  <si>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</si>
  <si>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</si>
  <si>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</si>
  <si>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</si>
  <si>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</si>
  <si>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</si>
  <si>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</si>
  <si>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</si>
  <si>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</si>
  <si>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</si>
  <si>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</si>
  <si>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</si>
  <si>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</si>
  <si>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</si>
  <si>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</si>
  <si>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</si>
  <si>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</si>
  <si>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</si>
  <si>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</si>
  <si>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</si>
  <si>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</si>
  <si>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</si>
  <si>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</si>
  <si>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</si>
  <si>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</si>
  <si>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</si>
  <si>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</si>
  <si>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</si>
  <si>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</si>
  <si>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</si>
  <si>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</si>
  <si>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</si>
  <si>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</si>
  <si>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</si>
  <si>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</si>
  <si>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</si>
  <si>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</si>
  <si>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</si>
  <si>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</si>
  <si>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</si>
  <si>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</si>
  <si>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</si>
  <si>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</si>
  <si>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</si>
  <si>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</si>
  <si>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</si>
  <si>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</si>
  <si>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</si>
  <si>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</si>
  <si>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</si>
  <si>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</si>
  <si>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</si>
  <si>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</si>
  <si>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</si>
  <si>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</si>
  <si>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</si>
  <si>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</si>
  <si>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</si>
  <si>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</si>
  <si>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</si>
  <si>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</si>
  <si>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</si>
  <si>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</si>
  <si>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</si>
  <si>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</si>
  <si>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</si>
  <si>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</si>
  <si>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</si>
  <si>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</si>
  <si>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</si>
  <si>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</si>
  <si>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</si>
  <si>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</si>
  <si>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</si>
  <si>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</si>
  <si>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</si>
  <si>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</si>
  <si>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</si>
  <si>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</si>
  <si>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</si>
  <si>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</si>
  <si>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</si>
  <si>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</si>
  <si>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</si>
  <si>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</si>
  <si>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</si>
  <si>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</si>
  <si>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</si>
  <si>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</si>
  <si>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</si>
  <si>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</si>
  <si>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</si>
  <si>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</si>
  <si>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</si>
  <si>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</si>
  <si>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</si>
  <si>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</si>
  <si>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</si>
  <si>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</si>
  <si>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</si>
  <si>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</si>
  <si>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</si>
  <si>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</si>
  <si>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</si>
  <si>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</si>
  <si>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</si>
  <si>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</si>
  <si>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</si>
  <si>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</si>
  <si>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</si>
  <si>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</si>
  <si>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</si>
  <si>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</si>
  <si>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</si>
  <si>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</si>
  <si>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</si>
  <si>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</si>
  <si>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</si>
  <si>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</si>
  <si>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</si>
  <si>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</si>
  <si>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</si>
  <si>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</si>
  <si>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</si>
  <si>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</si>
  <si>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</si>
  <si>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</si>
  <si>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</si>
  <si>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</si>
  <si>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</si>
  <si>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</si>
  <si>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</si>
  <si>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</si>
  <si>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</si>
  <si>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</si>
  <si>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</si>
  <si>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</si>
  <si>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</si>
  <si>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</si>
  <si>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</si>
  <si>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</si>
  <si>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</si>
  <si>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</si>
  <si>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</si>
  <si>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</si>
  <si>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</si>
  <si>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</si>
  <si>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</si>
  <si>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</si>
  <si>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</si>
  <si>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</si>
  <si>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</si>
  <si>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</si>
  <si>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</si>
  <si>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</si>
  <si>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</si>
  <si>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</si>
  <si>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</si>
  <si>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</si>
  <si>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</si>
  <si>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</si>
  <si>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</si>
  <si>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</si>
  <si>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</si>
  <si>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</si>
  <si>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</si>
  <si>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</si>
  <si>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</si>
  <si>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</si>
  <si>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</si>
  <si>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</si>
  <si>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</si>
  <si>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</si>
  <si>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</si>
  <si>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</si>
  <si>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</si>
  <si>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</si>
  <si>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</si>
  <si>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</si>
  <si>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</si>
  <si>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</si>
  <si>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</si>
  <si>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</si>
  <si>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</si>
  <si>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</si>
  <si>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</si>
  <si>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</si>
  <si>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</si>
  <si>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</si>
  <si>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</si>
  <si>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</si>
  <si>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</si>
  <si>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</si>
  <si>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</si>
  <si>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</si>
  <si>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</si>
  <si>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</si>
  <si>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</si>
  <si>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</si>
  <si>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</si>
  <si>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</si>
  <si>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</si>
  <si>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</si>
  <si>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</si>
  <si>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</si>
  <si>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</si>
  <si>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</si>
  <si>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</si>
  <si>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</si>
  <si>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</si>
  <si>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</si>
  <si>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</si>
  <si>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</si>
  <si>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</si>
  <si>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</si>
  <si>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</si>
  <si>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</si>
  <si>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</si>
  <si>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</si>
  <si>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</si>
  <si>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</si>
  <si>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</si>
  <si>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</si>
  <si>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</si>
  <si>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</si>
  <si>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</si>
  <si>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</si>
  <si>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</si>
  <si>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</si>
  <si>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</si>
  <si>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</si>
  <si>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</si>
  <si>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</si>
  <si>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</si>
  <si>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</si>
  <si>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</si>
  <si>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</si>
  <si>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</si>
  <si>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</si>
  <si>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</si>
  <si>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</si>
  <si>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</si>
  <si>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</si>
  <si>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</si>
  <si>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</si>
  <si>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</si>
  <si>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</si>
  <si>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</si>
  <si>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</si>
  <si>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</si>
  <si>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</si>
  <si>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</si>
  <si>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</si>
  <si>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</si>
  <si>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</si>
  <si>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</si>
  <si>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</si>
  <si>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</si>
  <si>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</si>
  <si>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</si>
  <si>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</si>
  <si>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</si>
  <si>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</si>
  <si>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</si>
  <si>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</si>
  <si>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</si>
  <si>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</si>
  <si>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</si>
  <si>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</si>
  <si>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</si>
  <si>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</si>
  <si>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</si>
  <si>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</si>
  <si>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</si>
  <si>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</si>
  <si>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</si>
  <si>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</si>
  <si>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</si>
  <si>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</si>
  <si>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</si>
  <si>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</si>
  <si>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</si>
  <si>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</si>
  <si>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</si>
  <si>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</si>
  <si>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</si>
  <si>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</si>
  <si>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</si>
  <si>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</si>
  <si>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</si>
  <si>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</si>
  <si>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</si>
  <si>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</si>
  <si>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</si>
  <si>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</si>
  <si>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</si>
  <si>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</si>
  <si>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</si>
  <si>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</si>
  <si>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</si>
  <si>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</si>
  <si>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</si>
  <si>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</si>
  <si>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</si>
  <si>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</si>
  <si>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</si>
  <si>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</si>
  <si>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</si>
  <si>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</si>
  <si>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</si>
  <si>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</si>
  <si>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</si>
  <si>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</si>
  <si>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</si>
  <si>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</si>
  <si>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</si>
  <si>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</si>
  <si>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</si>
  <si>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</si>
  <si>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</si>
  <si>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</si>
  <si>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</si>
  <si>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</si>
  <si>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</si>
  <si>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</si>
  <si>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</si>
  <si>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</si>
  <si>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</si>
  <si>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</si>
  <si>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</si>
  <si>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</si>
  <si>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</si>
  <si>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</si>
  <si>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</si>
  <si>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</si>
  <si>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</si>
  <si>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</si>
  <si>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</si>
  <si>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</si>
  <si>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</si>
  <si>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</si>
  <si>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</si>
  <si>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</si>
  <si>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</si>
  <si>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</si>
  <si>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</si>
  <si>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</si>
  <si>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</si>
  <si>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</si>
  <si>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</si>
  <si>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</si>
  <si>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</si>
  <si>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</si>
  <si>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</si>
  <si>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</si>
  <si>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</si>
  <si>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</si>
  <si>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</si>
  <si>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</si>
  <si>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</si>
  <si>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</si>
  <si>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</si>
  <si>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</si>
  <si>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</si>
  <si>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</si>
  <si>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</si>
  <si>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</si>
  <si>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</si>
  <si>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</si>
  <si>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</si>
  <si>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</si>
  <si>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</si>
  <si>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</si>
  <si>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</si>
  <si>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</si>
  <si>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</si>
  <si>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</si>
  <si>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</si>
  <si>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</si>
  <si>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</si>
  <si>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</si>
  <si>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</si>
  <si>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</si>
  <si>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</si>
  <si>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</si>
  <si>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</si>
  <si>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</si>
  <si>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</si>
  <si>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</si>
  <si>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</si>
  <si>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</si>
  <si>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</si>
  <si>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</si>
  <si>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</si>
  <si>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</si>
  <si>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</si>
  <si>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</si>
  <si>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</si>
  <si>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</si>
  <si>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</si>
  <si>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</si>
  <si>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</si>
  <si>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</si>
  <si>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</si>
  <si>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</si>
  <si>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</si>
  <si>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</si>
  <si>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</si>
  <si>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</si>
  <si>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</si>
  <si>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</si>
  <si>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</si>
  <si>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</si>
  <si>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</si>
  <si>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</si>
  <si>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</si>
  <si>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</si>
  <si>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</si>
  <si>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</si>
  <si>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</si>
  <si>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</si>
  <si>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</si>
  <si>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</si>
  <si>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</si>
  <si>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</si>
  <si>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</si>
  <si>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</si>
  <si>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</si>
  <si>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</si>
  <si>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</si>
  <si>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</si>
  <si>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</si>
  <si>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</si>
  <si>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</si>
  <si>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</si>
  <si>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</si>
  <si>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</si>
  <si>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</si>
  <si>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</si>
  <si>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</si>
  <si>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</si>
  <si>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</si>
  <si>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</si>
  <si>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</si>
  <si>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</si>
  <si>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</si>
  <si>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</si>
  <si>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</si>
  <si>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</si>
  <si>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</si>
  <si>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</si>
  <si>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</si>
  <si>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</si>
  <si>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</si>
  <si>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</si>
  <si>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</si>
  <si>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</si>
  <si>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</si>
  <si>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</si>
  <si>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</si>
  <si>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</si>
  <si>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</si>
  <si>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</si>
  <si>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</si>
  <si>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</si>
  <si>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</si>
  <si>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</si>
  <si>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</si>
  <si>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</si>
  <si>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</si>
  <si>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</si>
  <si>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</si>
  <si>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</si>
  <si>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</si>
  <si>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</si>
  <si>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</si>
  <si>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</si>
  <si>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</si>
  <si>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</si>
  <si>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</si>
  <si>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</si>
  <si>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</si>
  <si>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</si>
  <si>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</si>
  <si>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</si>
  <si>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</si>
  <si>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</si>
  <si>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</si>
  <si>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</si>
  <si>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</si>
  <si>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</si>
  <si>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</si>
  <si>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</si>
  <si>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</si>
  <si>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</si>
  <si>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</si>
  <si>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</si>
  <si>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</si>
  <si>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</si>
  <si>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</si>
  <si>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</si>
  <si>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</si>
  <si>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</si>
  <si>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</si>
  <si>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</si>
  <si>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</si>
  <si>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</si>
  <si>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</si>
  <si>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</si>
  <si>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</si>
  <si>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</si>
  <si>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</si>
  <si>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</si>
  <si>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</si>
  <si>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</si>
  <si>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</si>
  <si>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</si>
  <si>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</si>
  <si>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</si>
  <si>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</si>
  <si>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</si>
  <si>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</si>
  <si>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</si>
  <si>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</si>
  <si>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</si>
  <si>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</si>
  <si>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</si>
  <si>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</si>
  <si>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</si>
  <si>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</si>
  <si>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</si>
  <si>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</si>
  <si>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</si>
  <si>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</si>
  <si>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</si>
  <si>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</si>
  <si>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</si>
  <si>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</si>
  <si>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</si>
  <si>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</si>
  <si>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</si>
  <si>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</si>
  <si>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</si>
  <si>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</si>
  <si>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</si>
  <si>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</si>
  <si>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</si>
  <si>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</si>
  <si>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</si>
  <si>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</si>
  <si>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</si>
  <si>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</si>
  <si>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</si>
  <si>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</si>
  <si>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</si>
  <si>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</si>
  <si>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</si>
  <si>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</si>
  <si>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</si>
  <si>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</si>
  <si>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</si>
  <si>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</si>
  <si>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</si>
  <si>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</si>
  <si>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</si>
  <si>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</si>
  <si>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</si>
  <si>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</si>
  <si>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</si>
  <si>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</si>
  <si>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</si>
  <si>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</si>
  <si>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</si>
  <si>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</si>
  <si>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</si>
  <si>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</si>
  <si>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</si>
  <si>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</si>
  <si>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</si>
  <si>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</si>
  <si>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</si>
  <si>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</si>
  <si>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</si>
  <si>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</si>
  <si>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</si>
  <si>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</si>
  <si>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</si>
  <si>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</si>
  <si>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</si>
  <si>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</si>
  <si>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</si>
  <si>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</si>
  <si>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</si>
  <si>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</si>
  <si>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</si>
  <si>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</si>
  <si>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</si>
  <si>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</si>
  <si>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</si>
  <si>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</si>
  <si>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</si>
  <si>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</si>
  <si>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</si>
  <si>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</si>
  <si>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</si>
  <si>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</si>
  <si>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</si>
  <si>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</si>
  <si>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</si>
  <si>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</si>
  <si>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</si>
  <si>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</si>
  <si>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</si>
  <si>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</si>
  <si>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</si>
  <si>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</si>
  <si>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</si>
  <si>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</si>
  <si>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</si>
  <si>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</si>
  <si>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</si>
  <si>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</si>
  <si>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</si>
  <si>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</si>
  <si>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</si>
  <si>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</si>
  <si>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</si>
  <si>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</si>
  <si>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</si>
  <si>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</si>
  <si>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</si>
  <si>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</si>
  <si>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</si>
  <si>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</si>
  <si>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</si>
  <si>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</si>
  <si>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</si>
  <si>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</si>
  <si>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</si>
  <si>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</si>
  <si>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</si>
  <si>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</si>
  <si>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</si>
  <si>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</si>
  <si>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</si>
  <si>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</si>
  <si>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</si>
  <si>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</si>
  <si>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</si>
  <si>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</si>
  <si>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</si>
  <si>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</si>
  <si>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</si>
  <si>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</si>
  <si>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</si>
  <si>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</si>
  <si>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</si>
  <si>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</si>
  <si>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</si>
  <si>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</si>
  <si>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</si>
  <si>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</si>
  <si>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</si>
  <si>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</si>
  <si>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</si>
  <si>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</si>
  <si>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</si>
  <si>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</si>
  <si>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</si>
  <si>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</si>
  <si>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</si>
  <si>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</si>
  <si>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</si>
  <si>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</si>
  <si>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</si>
  <si>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</si>
  <si>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</si>
  <si>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</si>
  <si>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</si>
  <si>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</si>
  <si>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</si>
  <si>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</si>
  <si>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</si>
  <si>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</si>
  <si>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</si>
  <si>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</si>
  <si>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</si>
  <si>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</si>
  <si>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</si>
  <si>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</si>
  <si>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</si>
  <si>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</si>
  <si>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</si>
  <si>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</si>
  <si>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</si>
  <si>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</si>
  <si>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</si>
  <si>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</si>
  <si>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</si>
  <si>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</si>
  <si>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</si>
  <si>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</si>
  <si>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</si>
  <si>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</si>
  <si>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</si>
  <si>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</si>
  <si>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</si>
  <si>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</si>
  <si>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</si>
  <si>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</si>
  <si>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</si>
  <si>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</si>
  <si>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</si>
  <si>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</si>
  <si>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</si>
  <si>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</si>
  <si>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</si>
  <si>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</si>
  <si>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</si>
  <si>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</si>
  <si>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</si>
  <si>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</si>
  <si>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</si>
  <si>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</si>
  <si>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</si>
  <si>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</si>
  <si>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</si>
  <si>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</si>
  <si>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</si>
  <si>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</si>
  <si>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</si>
  <si>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</si>
  <si>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</si>
  <si>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</si>
  <si>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</si>
  <si>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</si>
  <si>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</si>
  <si>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</si>
  <si>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</si>
  <si>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</si>
  <si>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</si>
  <si>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</si>
  <si>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</si>
  <si>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</si>
  <si>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</si>
  <si>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</si>
  <si>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</si>
  <si>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</si>
  <si>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</si>
  <si>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</si>
  <si>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</si>
  <si>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</si>
  <si>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</si>
  <si>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</si>
  <si>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</si>
  <si>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</si>
  <si>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</si>
  <si>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</si>
  <si>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</si>
  <si>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</si>
  <si>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</si>
  <si>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</si>
  <si>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</si>
  <si>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</si>
  <si>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</si>
  <si>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</si>
  <si>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</si>
  <si>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</si>
  <si>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</si>
  <si>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</si>
  <si>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</si>
  <si>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</si>
  <si>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</si>
  <si>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</si>
  <si>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</si>
  <si>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</si>
  <si>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</si>
  <si>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</si>
  <si>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</si>
  <si>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</si>
  <si>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</si>
  <si>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</si>
  <si>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</si>
  <si>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</si>
  <si>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</si>
  <si>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</si>
  <si>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</si>
  <si>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</si>
  <si>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</si>
  <si>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</si>
  <si>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</si>
  <si>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</si>
  <si>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</si>
  <si>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</si>
  <si>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</si>
  <si>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</si>
  <si>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</si>
  <si>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</si>
  <si>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</si>
  <si>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</si>
  <si>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</si>
  <si>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</si>
  <si>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</si>
  <si>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</si>
  <si>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</si>
  <si>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</si>
  <si>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</si>
  <si>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</si>
  <si>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</si>
  <si>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</si>
  <si>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</si>
  <si>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</si>
  <si>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</si>
  <si>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</si>
  <si>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</si>
  <si>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</si>
  <si>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</si>
  <si>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</si>
  <si>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</si>
  <si>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</si>
  <si>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</si>
  <si>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</si>
  <si>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</si>
  <si>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</si>
  <si>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</si>
  <si>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</si>
  <si>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</si>
  <si>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</si>
  <si>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</si>
  <si>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</si>
  <si>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</si>
  <si>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</si>
  <si>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</si>
  <si>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</si>
  <si>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</si>
  <si>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</si>
  <si>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</si>
  <si>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</si>
  <si>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</si>
  <si>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</si>
  <si>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</si>
  <si>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</si>
  <si>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</si>
  <si>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</si>
  <si>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</si>
  <si>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</si>
  <si>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</si>
  <si>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</si>
  <si>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</si>
  <si>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</si>
  <si>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</si>
  <si>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</si>
  <si>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</si>
  <si>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</si>
  <si>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</si>
  <si>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</si>
  <si>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</si>
  <si>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</si>
  <si>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</si>
  <si>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</si>
  <si>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</si>
  <si>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</si>
  <si>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</si>
  <si>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</si>
  <si>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</si>
  <si>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</si>
  <si>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</si>
  <si>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</si>
  <si>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</si>
  <si>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</si>
  <si>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</si>
  <si>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</si>
  <si>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</si>
  <si>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</si>
  <si>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</si>
  <si>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</si>
  <si>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</si>
  <si>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</si>
  <si>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</si>
  <si>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</si>
  <si>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</si>
  <si>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</si>
  <si>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</si>
  <si>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</si>
  <si>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</si>
  <si>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</si>
  <si>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</si>
  <si>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</si>
  <si>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</si>
  <si>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</si>
  <si>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</si>
  <si>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</si>
  <si>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</si>
  <si>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</si>
  <si>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</si>
  <si>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</si>
  <si>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</si>
  <si>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</si>
  <si>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</si>
  <si>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</si>
  <si>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</si>
  <si>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</si>
  <si>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</si>
  <si>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</si>
  <si>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</si>
  <si>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</si>
  <si>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</si>
  <si>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</si>
  <si>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</si>
  <si>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</si>
  <si>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</si>
  <si>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</si>
  <si>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</si>
  <si>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</si>
  <si>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</si>
  <si>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</si>
  <si>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</si>
  <si>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</si>
  <si>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</si>
  <si>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</si>
  <si>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</si>
  <si>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</si>
  <si>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</si>
  <si>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</si>
  <si>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</si>
  <si>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</si>
  <si>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</si>
  <si>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</si>
  <si>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</si>
  <si>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</si>
  <si>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</si>
  <si>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</si>
  <si>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</si>
  <si>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</si>
  <si>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</si>
  <si>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</si>
  <si>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</si>
  <si>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</si>
  <si>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</si>
  <si>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</si>
  <si>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</si>
  <si>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</si>
  <si>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</si>
  <si>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</si>
  <si>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</si>
  <si>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</si>
  <si>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</si>
  <si>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</si>
  <si>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</si>
  <si>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</si>
  <si>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</si>
  <si>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</si>
  <si>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</si>
  <si>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</si>
  <si>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</si>
  <si>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</si>
  <si>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</si>
  <si>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</si>
  <si>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</si>
  <si>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</si>
  <si>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</si>
  <si>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</si>
  <si>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</si>
  <si>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</si>
  <si>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</si>
  <si>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</si>
  <si>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</si>
  <si>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</si>
  <si>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</si>
  <si>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</si>
  <si>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</si>
  <si>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</si>
  <si>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</si>
  <si>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</si>
  <si>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</si>
  <si>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</si>
  <si>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</si>
  <si>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</si>
  <si>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</si>
  <si>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</si>
  <si>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</si>
  <si>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</si>
  <si>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</si>
  <si>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</si>
  <si>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</si>
  <si>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</si>
  <si>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</si>
  <si>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</si>
  <si>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</si>
  <si>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</si>
  <si>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</si>
  <si>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</si>
  <si>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</si>
  <si>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</si>
  <si>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</si>
  <si>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</si>
  <si>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</si>
  <si>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</si>
  <si>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</si>
  <si>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</si>
  <si>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</si>
  <si>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</si>
  <si>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</si>
  <si>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</si>
  <si>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</si>
  <si>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</si>
  <si>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</si>
  <si>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</si>
  <si>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</si>
  <si>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</si>
  <si>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</si>
  <si>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</si>
  <si>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</si>
  <si>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</si>
  <si>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</si>
  <si>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</si>
  <si>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</si>
  <si>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</si>
  <si>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</si>
  <si>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</si>
  <si>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</si>
  <si>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</si>
  <si>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</si>
  <si>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</si>
  <si>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</si>
  <si>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</si>
  <si>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</si>
  <si>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</si>
  <si>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</si>
  <si>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</si>
  <si>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</si>
  <si>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</si>
  <si>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</si>
  <si>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</si>
  <si>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</si>
  <si>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</si>
  <si>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</si>
  <si>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</si>
  <si>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</si>
  <si>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</si>
  <si>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</si>
  <si>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</si>
  <si>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</si>
  <si>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</si>
  <si>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</si>
  <si>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</si>
  <si>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</si>
  <si>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</si>
  <si>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</si>
  <si>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</si>
  <si>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</si>
  <si>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</si>
  <si>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</si>
  <si>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</si>
  <si>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</si>
  <si>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</si>
  <si>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</si>
  <si>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</si>
  <si>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</si>
  <si>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</si>
  <si>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</si>
  <si>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</si>
  <si>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</si>
  <si>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</si>
  <si>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</si>
  <si>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</si>
  <si>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</si>
  <si>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</si>
  <si>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</si>
  <si>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</si>
  <si>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</si>
  <si>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</si>
  <si>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</si>
  <si>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</si>
  <si>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</si>
  <si>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</si>
  <si>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</si>
  <si>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</si>
  <si>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</si>
  <si>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</si>
  <si>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</si>
  <si>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</si>
  <si>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</si>
  <si>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</si>
  <si>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</si>
  <si>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</si>
  <si>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</si>
  <si>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</si>
  <si>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</si>
  <si>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</si>
  <si>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</si>
  <si>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</si>
  <si>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</si>
  <si>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</si>
  <si>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</si>
  <si>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</si>
  <si>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</si>
  <si>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</si>
  <si>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</si>
  <si>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</si>
  <si>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</si>
  <si>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</si>
  <si>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</si>
  <si>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</si>
  <si>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</si>
  <si>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</si>
  <si>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</si>
  <si>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</si>
  <si>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</si>
  <si>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</si>
  <si>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</si>
  <si>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</si>
  <si>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</si>
  <si>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</si>
  <si>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</si>
  <si>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</si>
  <si>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</si>
  <si>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</si>
  <si>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</si>
  <si>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</si>
  <si>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</si>
  <si>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</si>
  <si>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</si>
  <si>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</si>
  <si>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</si>
  <si>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</si>
  <si>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</si>
  <si>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</si>
  <si>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</si>
  <si>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</si>
  <si>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</si>
  <si>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</si>
  <si>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</si>
  <si>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</si>
  <si>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</si>
  <si>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</si>
  <si>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</si>
  <si>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</si>
  <si>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</si>
  <si>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</si>
  <si>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</si>
  <si>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</si>
  <si>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</si>
  <si>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</si>
  <si>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</si>
  <si>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</si>
  <si>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</si>
  <si>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</si>
  <si>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</si>
  <si>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</si>
  <si>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</si>
  <si>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</si>
  <si>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</si>
  <si>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</si>
  <si>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</si>
  <si>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</si>
  <si>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</si>
  <si>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</si>
  <si>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</si>
  <si>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</si>
  <si>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</si>
  <si>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</si>
  <si>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</si>
  <si>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</si>
  <si>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</si>
  <si>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</si>
  <si>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</si>
  <si>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</si>
  <si>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</si>
  <si>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</si>
  <si>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</si>
  <si>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</si>
  <si>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</si>
  <si>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</si>
  <si>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</si>
  <si>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</si>
  <si>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</si>
  <si>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</si>
  <si>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</si>
  <si>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</si>
  <si>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</si>
  <si>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</si>
  <si>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</si>
  <si>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</si>
  <si>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</si>
  <si>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</si>
  <si>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</si>
  <si>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</si>
  <si>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</si>
  <si>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</si>
  <si>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</si>
  <si>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</si>
  <si>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</si>
  <si>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</si>
  <si>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</si>
  <si>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</si>
  <si>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</si>
  <si>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</si>
  <si>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</si>
  <si>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</si>
  <si>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</si>
  <si>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</si>
  <si>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</si>
  <si>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</si>
  <si>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</si>
  <si>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</si>
  <si>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</si>
  <si>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</si>
  <si>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</si>
  <si>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</si>
  <si>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</si>
  <si>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</si>
  <si>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</si>
  <si>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</si>
  <si>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</si>
  <si>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</si>
  <si>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</si>
  <si>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</si>
  <si>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</si>
  <si>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</si>
  <si>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</si>
  <si>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</si>
  <si>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</si>
  <si>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</si>
  <si>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</si>
  <si>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</si>
  <si>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</si>
  <si>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</si>
  <si>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</si>
  <si>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</si>
  <si>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</si>
  <si>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</si>
  <si>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</si>
  <si>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</si>
  <si>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</si>
  <si>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</si>
  <si>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</si>
  <si>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</si>
  <si>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</si>
  <si>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</si>
  <si>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</si>
  <si>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</si>
  <si>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</si>
  <si>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</si>
  <si>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</si>
  <si>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</si>
  <si>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</si>
  <si>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</si>
  <si>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</si>
  <si>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</si>
  <si>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</si>
  <si>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</si>
  <si>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</si>
  <si>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</si>
  <si>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</si>
  <si>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</si>
  <si>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</si>
  <si>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</si>
  <si>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</si>
  <si>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</si>
  <si>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</si>
  <si>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</si>
  <si>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</si>
  <si>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</si>
  <si>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</si>
  <si>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</si>
  <si>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</si>
  <si>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</si>
  <si>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</si>
  <si>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</si>
  <si>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</si>
  <si>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</si>
  <si>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</si>
  <si>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</si>
  <si>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</si>
  <si>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</si>
  <si>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</si>
  <si>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</si>
  <si>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</si>
  <si>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</si>
  <si>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</si>
  <si>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</si>
  <si>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</si>
  <si>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</si>
  <si>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</si>
  <si>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</si>
  <si>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</si>
  <si>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</si>
  <si>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</si>
  <si>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</si>
  <si>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</si>
  <si>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</si>
  <si>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</si>
  <si>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</si>
  <si>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</si>
  <si>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</si>
  <si>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</si>
  <si>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</si>
  <si>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</si>
  <si>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</si>
  <si>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</si>
  <si>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</si>
  <si>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</si>
  <si>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</si>
  <si>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</si>
  <si>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</si>
  <si>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</si>
  <si>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</si>
  <si>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</si>
  <si>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</si>
  <si>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</si>
  <si>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</si>
  <si>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</si>
  <si>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</si>
  <si>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</si>
  <si>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</si>
  <si>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</si>
  <si>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</si>
  <si>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</si>
  <si>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</si>
  <si>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</si>
  <si>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</si>
  <si>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</si>
  <si>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</si>
  <si>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</si>
  <si>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</si>
  <si>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</si>
  <si>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</si>
  <si>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</si>
  <si>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</si>
  <si>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</si>
  <si>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</si>
  <si>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</si>
  <si>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</si>
  <si>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</si>
  <si>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</si>
  <si>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</si>
  <si>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</si>
  <si>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</si>
  <si>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</si>
  <si>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</si>
  <si>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</si>
  <si>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</si>
  <si>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</si>
  <si>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</si>
  <si>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</si>
  <si>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</si>
  <si>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</si>
  <si>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</si>
  <si>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</si>
  <si>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</si>
  <si>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</si>
  <si>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</si>
  <si>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</si>
  <si>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</si>
  <si>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</si>
  <si>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</si>
  <si>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</si>
  <si>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</si>
  <si>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</si>
  <si>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</si>
  <si>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</si>
  <si>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</si>
  <si>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</si>
  <si>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</si>
  <si>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</si>
  <si>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</si>
  <si>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</si>
  <si>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</si>
  <si>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</si>
  <si>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</si>
  <si>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</si>
  <si>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</si>
  <si>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</si>
  <si>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</si>
  <si>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</si>
  <si>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</si>
  <si>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</si>
  <si>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</si>
  <si>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</si>
  <si>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</si>
  <si>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</si>
  <si>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</si>
  <si>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</si>
  <si>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</si>
  <si>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</si>
  <si>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</si>
  <si>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</si>
  <si>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</si>
  <si>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</si>
  <si>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</si>
  <si>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</si>
  <si>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</si>
  <si>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</si>
  <si>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</si>
  <si>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</si>
  <si>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</si>
  <si>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</si>
  <si>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</si>
  <si>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</si>
  <si>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</si>
  <si>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</si>
  <si>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</si>
  <si>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</si>
  <si>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</si>
  <si>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</si>
  <si>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</si>
  <si>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</si>
  <si>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</si>
  <si>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</si>
  <si>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</si>
  <si>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</si>
  <si>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</si>
  <si>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</si>
  <si>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</si>
  <si>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</si>
  <si>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</si>
  <si>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</si>
  <si>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</si>
  <si>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</si>
  <si>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</si>
  <si>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</si>
  <si>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</si>
  <si>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</si>
  <si>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</si>
  <si>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</si>
  <si>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</si>
  <si>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</si>
  <si>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</si>
  <si>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</si>
  <si>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</si>
  <si>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</si>
  <si>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</si>
  <si>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</si>
  <si>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</si>
  <si>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</si>
  <si>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</si>
  <si>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</si>
  <si>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</si>
  <si>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</si>
  <si>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</si>
  <si>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</si>
  <si>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</si>
  <si>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</si>
  <si>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</si>
  <si>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</si>
  <si>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</si>
  <si>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</si>
  <si>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</si>
  <si>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</si>
  <si>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</si>
  <si>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</si>
  <si>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</si>
  <si>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</si>
  <si>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</si>
  <si>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</si>
  <si>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</si>
  <si>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</si>
  <si>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</si>
  <si>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</si>
  <si>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</si>
  <si>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</si>
  <si>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</si>
  <si>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</si>
  <si>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</si>
  <si>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</si>
  <si>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</si>
  <si>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</si>
  <si>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</si>
  <si>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</si>
  <si>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</si>
  <si>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</si>
  <si>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</si>
  <si>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</si>
  <si>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</si>
  <si>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</si>
  <si>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</si>
  <si>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</si>
  <si>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</si>
  <si>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</si>
  <si>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</si>
  <si>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</si>
  <si>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</si>
  <si>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</si>
  <si>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</si>
  <si>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</si>
  <si>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</si>
  <si>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</si>
  <si>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</si>
  <si>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</si>
  <si>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</si>
  <si>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</si>
  <si>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</si>
  <si>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</si>
  <si>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</si>
  <si>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</si>
  <si>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</si>
  <si>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</si>
  <si>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</si>
  <si>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</si>
  <si>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</si>
  <si>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</si>
  <si>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</si>
  <si>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</si>
  <si>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</si>
  <si>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</si>
  <si>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</si>
  <si>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</si>
  <si>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</si>
  <si>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</si>
  <si>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</si>
  <si>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</si>
  <si>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</si>
  <si>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</si>
  <si>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</si>
  <si>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</si>
  <si>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</si>
  <si>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</si>
  <si>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</si>
  <si>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</si>
  <si>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</si>
  <si>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</si>
  <si>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</si>
  <si>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</si>
  <si>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</si>
  <si>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</si>
  <si>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</si>
  <si>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</si>
  <si>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</si>
  <si>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</si>
  <si>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</si>
  <si>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</si>
  <si>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</si>
  <si>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</si>
  <si>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</si>
  <si>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</si>
  <si>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</si>
  <si>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</si>
  <si>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</si>
  <si>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</si>
  <si>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</si>
  <si>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</si>
  <si>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</si>
  <si>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</si>
  <si>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</si>
  <si>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</si>
  <si>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</si>
  <si>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</si>
  <si>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</si>
  <si>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</si>
  <si>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</si>
  <si>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</si>
  <si>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</si>
  <si>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</si>
  <si>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</si>
  <si>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</si>
  <si>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</si>
  <si>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</si>
  <si>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</si>
  <si>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</si>
  <si>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</si>
  <si>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</si>
  <si>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</si>
  <si>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</si>
  <si>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</si>
  <si>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</si>
  <si>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</si>
  <si>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</si>
  <si>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</si>
  <si>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</si>
  <si>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</si>
  <si>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</si>
  <si>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</si>
  <si>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</si>
  <si>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</si>
  <si>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</si>
  <si>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</si>
  <si>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</si>
  <si>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</si>
  <si>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</si>
  <si>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</si>
  <si>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</si>
  <si>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</si>
  <si>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</si>
  <si>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</si>
  <si>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</si>
  <si>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</si>
  <si>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</si>
  <si>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</si>
  <si>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</si>
  <si>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</si>
  <si>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</si>
  <si>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</si>
  <si>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</si>
  <si>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</si>
  <si>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</si>
  <si>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</si>
  <si>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</si>
  <si>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</si>
  <si>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</si>
  <si>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</si>
  <si>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</si>
  <si>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</si>
  <si>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</si>
  <si>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</si>
  <si>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</si>
  <si>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</si>
  <si>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</si>
  <si>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</si>
  <si>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</si>
  <si>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</si>
  <si>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</si>
  <si>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</si>
  <si>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</si>
  <si>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</si>
  <si>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</si>
  <si>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</si>
  <si>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</si>
  <si>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</si>
  <si>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</si>
  <si>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</si>
  <si>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</si>
  <si>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</si>
  <si>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</si>
  <si>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</si>
  <si>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</si>
  <si>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</si>
  <si>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</si>
  <si>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</si>
  <si>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</si>
  <si>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</si>
  <si>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</si>
  <si>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</si>
  <si>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</si>
  <si>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</si>
  <si>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</si>
  <si>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</si>
  <si>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</si>
  <si>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</si>
  <si>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</si>
  <si>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</si>
  <si>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</si>
  <si>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</si>
  <si>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</si>
  <si>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</si>
  <si>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</si>
  <si>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</si>
  <si>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</si>
  <si>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</si>
  <si>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</si>
  <si>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</si>
  <si>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</si>
  <si>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</si>
  <si>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</si>
  <si>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</si>
  <si>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</si>
  <si>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</si>
  <si>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</si>
  <si>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</si>
  <si>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</si>
  <si>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</si>
  <si>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</si>
  <si>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</si>
  <si>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</si>
  <si>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</si>
  <si>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</si>
  <si>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</si>
  <si>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</si>
  <si>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</si>
  <si>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</si>
  <si>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</si>
  <si>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</si>
  <si>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</si>
  <si>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</si>
  <si>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</si>
  <si>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</si>
  <si>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</si>
  <si>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</si>
  <si>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</si>
  <si>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</si>
  <si>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</si>
  <si>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</si>
  <si>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</si>
  <si>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</si>
  <si>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</si>
  <si>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</si>
  <si>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</si>
  <si>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</si>
  <si>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</si>
  <si>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</si>
  <si>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</si>
  <si>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</si>
  <si>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</si>
  <si>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</si>
  <si>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</si>
  <si>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</si>
  <si>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</si>
  <si>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</si>
  <si>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</si>
  <si>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</si>
  <si>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</si>
  <si>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</si>
  <si>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</si>
  <si>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</si>
  <si>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</si>
  <si>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</si>
  <si>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</si>
  <si>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</si>
  <si>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</si>
  <si>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</si>
  <si>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</si>
  <si>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</si>
  <si>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</si>
  <si>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</si>
  <si>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</si>
  <si>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</si>
  <si>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</si>
  <si>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</si>
  <si>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</si>
  <si>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</si>
  <si>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</si>
  <si>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</si>
  <si>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</si>
  <si>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</si>
  <si>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</si>
  <si>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</si>
  <si>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</si>
  <si>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</si>
  <si>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</si>
  <si>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</si>
  <si>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</si>
  <si>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</si>
  <si>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</si>
  <si>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</si>
  <si>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</si>
  <si>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</si>
  <si>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</si>
  <si>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</si>
  <si>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</si>
  <si>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</si>
  <si>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</si>
  <si>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</si>
  <si>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</si>
  <si>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</si>
  <si>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</si>
  <si>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</si>
  <si>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</si>
  <si>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</si>
  <si>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</si>
  <si>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</si>
  <si>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</si>
  <si>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</si>
  <si>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</si>
  <si>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</si>
  <si>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</si>
  <si>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</si>
  <si>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</si>
  <si>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</si>
  <si>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</si>
  <si>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</si>
  <si>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</si>
  <si>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</si>
  <si>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</si>
  <si>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</si>
  <si>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</si>
  <si>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</si>
  <si>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</si>
  <si>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</si>
  <si>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</si>
  <si>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</si>
  <si>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</si>
  <si>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</si>
  <si>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</si>
  <si>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</si>
  <si>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</si>
  <si>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</si>
  <si>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</si>
  <si>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</si>
  <si>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</si>
  <si>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</si>
  <si>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</si>
  <si>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</si>
  <si>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</si>
  <si>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</si>
  <si>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</si>
  <si>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</si>
  <si>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</si>
  <si>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</si>
  <si>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</si>
  <si>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</si>
  <si>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</si>
  <si>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</si>
  <si>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</si>
  <si>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</si>
  <si>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</si>
  <si>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</si>
  <si>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</si>
  <si>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</si>
  <si>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</si>
  <si>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</si>
  <si>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</si>
  <si>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</si>
  <si>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</si>
  <si>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</si>
  <si>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</si>
  <si>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</si>
  <si>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</si>
  <si>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</si>
  <si>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</si>
  <si>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</si>
  <si>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</si>
  <si>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</si>
  <si>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</si>
  <si>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</si>
  <si>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</si>
  <si>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</si>
  <si>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</si>
  <si>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</si>
  <si>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</si>
  <si>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</si>
  <si>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</si>
  <si>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</si>
  <si>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</si>
  <si>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</si>
  <si>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</si>
  <si>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</si>
  <si>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</si>
  <si>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</si>
  <si>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</si>
  <si>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</si>
  <si>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</si>
  <si>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</si>
  <si>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</si>
  <si>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</si>
  <si>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</si>
  <si>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</si>
  <si>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</si>
  <si>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</si>
  <si>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</si>
  <si>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</si>
  <si>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</si>
  <si>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</si>
  <si>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</si>
  <si>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</si>
  <si>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</si>
  <si>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</si>
  <si>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</si>
  <si>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</si>
  <si>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</si>
  <si>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</si>
  <si>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</si>
  <si>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</si>
  <si>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</si>
  <si>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</si>
  <si>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</si>
  <si>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</si>
  <si>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</si>
  <si>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</si>
  <si>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</si>
  <si>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</si>
  <si>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</si>
  <si>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</si>
  <si>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</si>
  <si>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</si>
  <si>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</si>
  <si>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</si>
  <si>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</si>
  <si>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</si>
  <si>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</si>
  <si>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</si>
  <si>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</si>
  <si>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</si>
  <si>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</si>
  <si>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</si>
  <si>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</si>
  <si>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</si>
  <si>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</si>
  <si>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</si>
  <si>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</si>
  <si>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</si>
  <si>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</si>
  <si>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</si>
  <si>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</si>
  <si>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</si>
  <si>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</si>
  <si>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</si>
  <si>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</si>
  <si>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</si>
  <si>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</si>
  <si>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</si>
  <si>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</si>
  <si>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</si>
  <si>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</si>
  <si>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</si>
  <si>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</si>
  <si>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</si>
  <si>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</si>
  <si>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</si>
  <si>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</si>
  <si>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</si>
  <si>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</si>
  <si>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</si>
  <si>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</si>
  <si>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</si>
  <si>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</si>
  <si>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</si>
  <si>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</si>
  <si>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</si>
  <si>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</si>
  <si>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</si>
  <si>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</si>
  <si>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</si>
  <si>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</si>
  <si>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</si>
  <si>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</si>
  <si>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</si>
  <si>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</si>
  <si>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</si>
  <si>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</si>
  <si>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</si>
  <si>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</si>
  <si>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</si>
  <si>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</si>
  <si>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</si>
  <si>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</si>
  <si>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</si>
  <si>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</si>
  <si>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</si>
  <si>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</si>
  <si>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</si>
  <si>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</si>
  <si>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</si>
  <si>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</si>
  <si>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</si>
  <si>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</si>
  <si>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</si>
  <si>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</si>
  <si>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</si>
  <si>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</si>
  <si>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</si>
  <si>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</si>
  <si>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</si>
  <si>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</si>
  <si>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</si>
  <si>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</si>
  <si>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</si>
  <si>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</si>
  <si>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</si>
  <si>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</si>
  <si>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</si>
  <si>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</si>
  <si>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</si>
  <si>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</si>
  <si>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</si>
  <si>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</si>
  <si>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</si>
  <si>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</si>
  <si>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</si>
  <si>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</si>
  <si>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</si>
  <si>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</si>
  <si>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</si>
  <si>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</si>
  <si>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</si>
  <si>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</si>
  <si>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</si>
  <si>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</si>
  <si>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</si>
  <si>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</si>
  <si>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</si>
  <si>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</si>
  <si>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</si>
  <si>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</si>
  <si>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</si>
  <si>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</si>
  <si>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</si>
  <si>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</si>
  <si>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</si>
  <si>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</si>
  <si>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</si>
  <si>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</si>
  <si>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</si>
  <si>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</si>
  <si>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</si>
  <si>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</si>
  <si>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</si>
  <si>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</si>
  <si>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</si>
  <si>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</si>
  <si>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</si>
  <si>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</si>
  <si>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</si>
  <si>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</si>
  <si>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</si>
  <si>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</si>
  <si>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</si>
  <si>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</si>
  <si>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</si>
  <si>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</si>
  <si>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</si>
  <si>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</si>
  <si>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</si>
  <si>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</si>
  <si>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</si>
  <si>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</si>
  <si>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</si>
  <si>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</si>
  <si>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</si>
  <si>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</si>
  <si>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</si>
  <si>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</si>
  <si>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</si>
  <si>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</si>
  <si>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</si>
  <si>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</si>
  <si>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</si>
  <si>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</si>
  <si>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</si>
  <si>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</si>
  <si>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</si>
  <si>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</si>
  <si>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</si>
  <si>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</si>
  <si>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</si>
  <si>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</si>
  <si>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</si>
  <si>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</si>
  <si>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</si>
  <si>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</si>
  <si>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</si>
  <si>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</si>
  <si>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</si>
  <si>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</si>
  <si>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</si>
  <si>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</si>
  <si>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</si>
  <si>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</si>
  <si>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</si>
  <si>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</si>
  <si>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</si>
  <si>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</si>
  <si>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</si>
  <si>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</si>
  <si>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</si>
  <si>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</si>
  <si>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</si>
  <si>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</si>
  <si>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</si>
  <si>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</si>
  <si>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</si>
  <si>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</si>
  <si>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</si>
  <si>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</si>
  <si>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</si>
  <si>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</si>
  <si>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</si>
  <si>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</si>
  <si>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</si>
  <si>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</si>
  <si>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</si>
  <si>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</si>
  <si>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</si>
  <si>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</si>
  <si>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</si>
  <si>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</si>
  <si>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</si>
  <si>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</si>
  <si>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</si>
  <si>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</si>
  <si>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</si>
  <si>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</si>
  <si>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</si>
  <si>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</si>
  <si>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</si>
  <si>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</si>
  <si>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</si>
  <si>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</si>
  <si>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</si>
  <si>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</si>
  <si>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</si>
  <si>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</si>
  <si>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</si>
  <si>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</si>
  <si>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</si>
  <si>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</si>
  <si>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</si>
  <si>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</si>
  <si>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</si>
  <si>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</si>
  <si>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</si>
  <si>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</si>
  <si>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</si>
  <si>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</si>
  <si>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</si>
  <si>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</si>
  <si>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</si>
  <si>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</si>
  <si>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</si>
  <si>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</si>
  <si>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</si>
  <si>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</si>
  <si>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</si>
  <si>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</si>
  <si>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</si>
  <si>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</si>
  <si>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</si>
  <si>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</si>
  <si>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</si>
  <si>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</si>
  <si>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</si>
  <si>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</si>
  <si>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</si>
  <si>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</si>
  <si>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</si>
  <si>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</si>
  <si>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</si>
  <si>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</si>
  <si>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</si>
  <si>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</si>
  <si>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</si>
  <si>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</si>
  <si>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</si>
  <si>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</si>
  <si>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</si>
  <si>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</si>
  <si>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</si>
  <si>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</si>
  <si>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</si>
  <si>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</si>
  <si>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</si>
  <si>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</si>
  <si>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</si>
  <si>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</si>
  <si>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</si>
  <si>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</si>
  <si>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</si>
  <si>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</si>
  <si>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</si>
  <si>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</si>
  <si>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</si>
  <si>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</si>
  <si>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</si>
  <si>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</si>
  <si>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</si>
  <si>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</si>
  <si>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</si>
  <si>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</si>
  <si>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</si>
  <si>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</si>
  <si>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</si>
  <si>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</si>
  <si>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</si>
  <si>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</si>
  <si>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</si>
  <si>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</si>
  <si>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</si>
  <si>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</si>
  <si>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</si>
  <si>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</si>
  <si>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</si>
  <si>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</si>
  <si>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</si>
  <si>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</si>
  <si>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</si>
  <si>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</si>
  <si>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</si>
  <si>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</si>
  <si>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</si>
  <si>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</si>
  <si>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</si>
  <si>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</si>
  <si>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</si>
  <si>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</si>
  <si>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</si>
  <si>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</si>
  <si>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</si>
  <si>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</si>
  <si>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</si>
  <si>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</si>
  <si>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</si>
  <si>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</si>
  <si>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</si>
  <si>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</si>
  <si>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</si>
  <si>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</si>
  <si>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</si>
  <si>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</si>
  <si>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</si>
  <si>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</si>
  <si>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</si>
  <si>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</si>
  <si>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</si>
  <si>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</si>
  <si>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</si>
  <si>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</si>
  <si>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</si>
  <si>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</si>
  <si>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</si>
  <si>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</si>
  <si>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</si>
  <si>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</si>
  <si>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</si>
  <si>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</si>
  <si>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</si>
  <si>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</si>
  <si>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</si>
  <si>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</si>
  <si>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</si>
  <si>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</si>
  <si>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</si>
  <si>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</si>
  <si>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</si>
  <si>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</si>
  <si>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</si>
  <si>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</si>
  <si>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</si>
  <si>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</si>
  <si>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</si>
  <si>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</si>
  <si>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</si>
  <si>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</si>
  <si>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</si>
  <si>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</si>
  <si>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</si>
  <si>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</si>
  <si>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</si>
  <si>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</si>
  <si>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</si>
  <si>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</si>
  <si>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</si>
  <si>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</si>
  <si>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</si>
  <si>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</si>
  <si>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</si>
  <si>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</si>
  <si>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</si>
  <si>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</si>
  <si>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</si>
  <si>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</si>
  <si>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</si>
  <si>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</si>
  <si>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</si>
  <si>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</si>
  <si>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</si>
  <si>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</si>
  <si>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</si>
  <si>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</si>
  <si>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</si>
  <si>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</si>
  <si>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</si>
  <si>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</si>
  <si>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</si>
  <si>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</si>
  <si>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</si>
  <si>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</si>
  <si>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</si>
  <si>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</si>
  <si>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</si>
  <si>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</si>
  <si>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</si>
  <si>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</si>
  <si>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</si>
  <si>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</si>
  <si>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</si>
  <si>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</si>
  <si>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</si>
  <si>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</si>
  <si>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</si>
  <si>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</si>
  <si>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</si>
  <si>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</si>
  <si>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</si>
  <si>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</si>
  <si>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</si>
  <si>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</si>
  <si>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</si>
  <si>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</si>
  <si>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</si>
  <si>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</si>
  <si>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</si>
  <si>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</si>
  <si>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</si>
  <si>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</si>
  <si>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</si>
  <si>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</si>
  <si>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</si>
  <si>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</si>
  <si>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</si>
  <si>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</si>
  <si>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</si>
  <si>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</si>
  <si>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</si>
  <si>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</si>
  <si>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</si>
  <si>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</si>
  <si>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</si>
  <si>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</si>
  <si>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</si>
  <si>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</si>
  <si>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</si>
  <si>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</si>
  <si>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</si>
  <si>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</si>
  <si>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</si>
  <si>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</si>
  <si>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</si>
  <si>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</si>
  <si>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</si>
  <si>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</si>
  <si>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</si>
  <si>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</si>
  <si>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</si>
  <si>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</si>
  <si>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</si>
  <si>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</si>
  <si>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</si>
  <si>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</si>
  <si>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</si>
  <si>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</si>
  <si>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</si>
  <si>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</si>
  <si>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</si>
  <si>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</si>
  <si>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</si>
  <si>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</si>
  <si>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</si>
  <si>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</si>
  <si>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</si>
  <si>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</si>
  <si>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</si>
  <si>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</si>
  <si>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</si>
  <si>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</si>
  <si>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</si>
  <si>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</si>
  <si>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</si>
  <si>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</si>
  <si>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</si>
  <si>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</si>
  <si>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</si>
  <si>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</si>
  <si>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</si>
  <si>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</si>
  <si>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</si>
  <si>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</si>
  <si>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</si>
  <si>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</si>
  <si>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</si>
  <si>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</si>
  <si>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</si>
  <si>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</si>
  <si>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</si>
  <si>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</si>
  <si>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</si>
  <si>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</si>
  <si>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</si>
  <si>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</si>
  <si>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</si>
  <si>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</si>
  <si>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</si>
  <si>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</si>
  <si>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</si>
  <si>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</si>
  <si>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</si>
  <si>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</si>
  <si>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</si>
  <si>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</si>
  <si>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</si>
  <si>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</si>
  <si>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</si>
  <si>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</si>
  <si>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</si>
  <si>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</si>
  <si>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</si>
  <si>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</si>
  <si>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</si>
  <si>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</si>
  <si>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</si>
  <si>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</si>
  <si>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</si>
  <si>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</si>
  <si>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</si>
  <si>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</si>
  <si>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</si>
  <si>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</si>
  <si>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</si>
  <si>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</si>
  <si>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</si>
  <si>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</si>
  <si>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</si>
  <si>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</si>
  <si>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</si>
  <si>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</si>
  <si>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</si>
  <si>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</si>
  <si>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</si>
  <si>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</si>
  <si>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</si>
  <si>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</si>
  <si>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</si>
  <si>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</si>
  <si>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</si>
  <si>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</si>
  <si>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</si>
  <si>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</si>
  <si>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</si>
  <si>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</si>
  <si>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</si>
  <si>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</si>
  <si>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</si>
  <si>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</si>
  <si>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</si>
  <si>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</si>
  <si>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</si>
  <si>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</si>
  <si>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</si>
  <si>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</si>
  <si>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</si>
  <si>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</si>
  <si>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</si>
  <si>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</si>
  <si>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</si>
  <si>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</si>
  <si>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</si>
  <si>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</si>
  <si>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</si>
  <si>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</si>
  <si>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</si>
  <si>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</si>
  <si>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</si>
  <si>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</si>
  <si>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</si>
  <si>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</si>
  <si>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</si>
  <si>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</si>
  <si>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</si>
  <si>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</si>
  <si>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</si>
  <si>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</si>
  <si>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</si>
  <si>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</si>
  <si>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</si>
  <si>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</si>
  <si>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</si>
  <si>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</si>
  <si>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</si>
  <si>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</si>
  <si>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</si>
  <si>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</si>
  <si>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</si>
  <si>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</si>
  <si>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</si>
  <si>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</si>
  <si>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</si>
  <si>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</si>
  <si>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</si>
  <si>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</si>
  <si>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</si>
  <si>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</si>
  <si>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</si>
  <si>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</si>
  <si>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</si>
  <si>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</si>
  <si>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</si>
  <si>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</si>
  <si>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</si>
  <si>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</si>
  <si>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</si>
  <si>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</si>
  <si>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</si>
  <si>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</si>
  <si>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</si>
  <si>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</si>
  <si>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</si>
  <si>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</si>
  <si>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</si>
  <si>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</si>
  <si>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</si>
  <si>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</si>
  <si>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</si>
  <si>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</si>
  <si>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</si>
  <si>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</si>
  <si>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</si>
  <si>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</si>
  <si>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</si>
  <si>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</si>
  <si>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</si>
  <si>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</si>
  <si>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</si>
  <si>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</si>
  <si>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</si>
  <si>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</si>
  <si>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</si>
  <si>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</si>
  <si>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</si>
  <si>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</si>
  <si>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</si>
  <si>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</si>
  <si>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</si>
  <si>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</si>
  <si>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</si>
  <si>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</si>
  <si>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</si>
  <si>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</si>
  <si>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</si>
  <si>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</si>
  <si>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</si>
  <si>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</si>
  <si>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</si>
  <si>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</si>
  <si>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</si>
  <si>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</si>
  <si>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</si>
  <si>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</si>
  <si>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</si>
  <si>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</si>
  <si>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</si>
  <si>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</si>
  <si>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</si>
  <si>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</si>
  <si>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</si>
  <si>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</si>
  <si>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</si>
  <si>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</si>
  <si>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</si>
  <si>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</si>
  <si>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</si>
  <si>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</si>
  <si>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</si>
  <si>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</si>
  <si>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</si>
  <si>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</si>
  <si>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</si>
  <si>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</si>
  <si>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</si>
  <si>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</si>
  <si>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</si>
  <si>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</si>
  <si>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</si>
  <si>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</si>
  <si>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</si>
  <si>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</si>
  <si>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</si>
  <si>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</si>
  <si>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</si>
  <si>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</si>
  <si>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</si>
  <si>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</si>
  <si>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</si>
  <si>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</si>
  <si>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</si>
  <si>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</si>
  <si>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</si>
  <si>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</si>
  <si>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</si>
  <si>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</si>
  <si>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</si>
  <si>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</si>
  <si>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</si>
  <si>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</si>
  <si>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</si>
  <si>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</si>
  <si>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</si>
  <si>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</si>
  <si>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</si>
  <si>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</si>
  <si>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</si>
  <si>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</si>
  <si>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</si>
  <si>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</si>
  <si>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</si>
  <si>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</si>
  <si>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</si>
  <si>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</si>
  <si>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</si>
  <si>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</si>
  <si>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</si>
  <si>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</si>
  <si>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</si>
  <si>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</si>
  <si>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</si>
  <si>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</si>
  <si>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</si>
  <si>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</si>
  <si>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</si>
  <si>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</si>
  <si>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</si>
  <si>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</si>
  <si>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</si>
  <si>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</si>
  <si>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</si>
  <si>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</si>
  <si>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</si>
  <si>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</si>
  <si>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</si>
  <si>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</si>
  <si>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</si>
  <si>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</si>
  <si>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</si>
  <si>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</si>
  <si>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</si>
  <si>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</si>
  <si>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</si>
  <si>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</si>
  <si>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</si>
  <si>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</si>
  <si>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</si>
  <si>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</si>
  <si>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</si>
  <si>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</si>
  <si>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</si>
  <si>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</si>
  <si>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</si>
  <si>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</si>
  <si>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</si>
  <si>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</si>
  <si>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</si>
  <si>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</si>
  <si>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</si>
  <si>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</si>
  <si>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</si>
  <si>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</si>
  <si>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</si>
  <si>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</si>
  <si>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</si>
  <si>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</si>
  <si>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</si>
  <si>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</si>
  <si>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</si>
  <si>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</si>
  <si>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</si>
  <si>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</si>
  <si>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</si>
  <si>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</si>
  <si>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</si>
  <si>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</si>
  <si>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</si>
  <si>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</si>
  <si>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</si>
  <si>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</si>
  <si>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</si>
  <si>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</si>
  <si>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</si>
  <si>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</si>
  <si>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</si>
  <si>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</si>
  <si>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</si>
  <si>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</si>
  <si>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</si>
  <si>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</si>
  <si>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</si>
  <si>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</si>
  <si>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</si>
  <si>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</si>
  <si>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</si>
  <si>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</si>
  <si>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</si>
  <si>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</si>
  <si>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</si>
  <si>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</si>
  <si>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</si>
  <si>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</si>
  <si>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</si>
  <si>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</si>
  <si>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</si>
  <si>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</si>
  <si>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</si>
  <si>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</si>
  <si>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</si>
  <si>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</si>
  <si>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</si>
  <si>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</si>
  <si>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</si>
  <si>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</si>
  <si>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</si>
  <si>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</si>
  <si>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</si>
  <si>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</si>
  <si>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</si>
  <si>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</si>
  <si>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</si>
  <si>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</si>
  <si>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</si>
  <si>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</si>
  <si>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</si>
  <si>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</si>
  <si>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</si>
  <si>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</si>
  <si>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</si>
  <si>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</si>
  <si>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</si>
  <si>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</si>
  <si>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</si>
  <si>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</si>
  <si>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</si>
  <si>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</si>
  <si>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</si>
  <si>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</si>
  <si>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</si>
  <si>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</si>
  <si>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</si>
  <si>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</si>
  <si>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</si>
  <si>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</si>
  <si>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</si>
  <si>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</si>
  <si>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</si>
  <si>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</si>
  <si>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</si>
  <si>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</si>
  <si>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</si>
  <si>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</si>
  <si>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</si>
  <si>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</si>
  <si>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</si>
  <si>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</si>
  <si>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</si>
  <si>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</si>
  <si>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</si>
  <si>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</si>
  <si>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</si>
  <si>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</si>
  <si>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</si>
  <si>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</si>
  <si>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</si>
  <si>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</si>
  <si>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</si>
  <si>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</si>
  <si>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</si>
  <si>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</si>
  <si>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</si>
  <si>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</si>
  <si>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</si>
  <si>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</si>
  <si>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</si>
  <si>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</si>
  <si>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</si>
  <si>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</si>
  <si>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</si>
  <si>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</si>
  <si>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</si>
  <si>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</si>
  <si>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</si>
  <si>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</si>
  <si>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</si>
  <si>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</si>
  <si>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</si>
  <si>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</si>
  <si>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</si>
  <si>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</si>
  <si>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</si>
  <si>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</si>
  <si>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</si>
  <si>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</si>
  <si>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</si>
  <si>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</si>
  <si>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</si>
  <si>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</si>
  <si>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</si>
  <si>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</si>
  <si>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</si>
  <si>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</si>
  <si>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</si>
  <si>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</si>
  <si>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</si>
  <si>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</si>
  <si>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</si>
  <si>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</si>
  <si>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</si>
  <si>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</si>
  <si>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</si>
  <si>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</si>
  <si>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</si>
  <si>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</si>
  <si>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</si>
  <si>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</si>
  <si>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</si>
  <si>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</si>
  <si>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</si>
  <si>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</si>
  <si>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</si>
  <si>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</si>
  <si>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</si>
  <si>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</si>
  <si>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</si>
  <si>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</si>
  <si>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</si>
  <si>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</si>
  <si>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</si>
  <si>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</si>
  <si>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</si>
  <si>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</si>
  <si>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</si>
  <si>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</si>
  <si>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</si>
  <si>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</si>
  <si>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</si>
  <si>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</si>
  <si>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</si>
  <si>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</si>
  <si>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</si>
  <si>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</si>
  <si>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</si>
  <si>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</si>
  <si>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</si>
  <si>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</si>
  <si>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</si>
  <si>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</si>
  <si>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</si>
  <si>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</si>
  <si>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</si>
  <si>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</si>
  <si>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</si>
  <si>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</si>
  <si>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</si>
  <si>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</si>
  <si>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</si>
  <si>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</si>
  <si>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</si>
  <si>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</si>
  <si>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</si>
  <si>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</si>
  <si>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</si>
  <si>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</si>
  <si>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</si>
  <si>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</si>
  <si>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</si>
  <si>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</si>
  <si>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</si>
  <si>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</si>
  <si>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</si>
  <si>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</si>
  <si>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</si>
  <si>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</si>
  <si>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</si>
  <si>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</si>
  <si>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</si>
  <si>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</si>
  <si>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</si>
  <si>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</si>
  <si>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</si>
  <si>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</si>
  <si>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</si>
  <si>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</si>
  <si>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</si>
  <si>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</si>
  <si>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</si>
  <si>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</si>
  <si>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</si>
  <si>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</si>
  <si>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</si>
  <si>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</si>
  <si>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</si>
  <si>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</si>
  <si>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</si>
  <si>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</si>
  <si>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</si>
  <si>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</si>
  <si>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</si>
  <si>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</si>
  <si>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</si>
  <si>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</si>
  <si>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</si>
  <si>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</si>
  <si>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</si>
  <si>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</si>
  <si>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</si>
  <si>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</si>
  <si>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</si>
  <si>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</si>
  <si>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</si>
  <si>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</si>
  <si>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</si>
  <si>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</si>
  <si>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</si>
  <si>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</si>
  <si>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</si>
  <si>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</si>
  <si>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</si>
  <si>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</si>
  <si>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</si>
  <si>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</si>
  <si>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</si>
  <si>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</si>
  <si>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</si>
  <si>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</si>
  <si>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</si>
  <si>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</si>
  <si>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</si>
  <si>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</si>
  <si>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</si>
  <si>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</si>
  <si>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</si>
  <si>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</si>
  <si>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</si>
  <si>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</si>
  <si>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</si>
  <si>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</si>
  <si>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</si>
  <si>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</si>
  <si>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</si>
  <si>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</si>
  <si>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</si>
  <si>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</si>
  <si>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</si>
  <si>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</si>
  <si>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</si>
  <si>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</si>
  <si>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</si>
  <si>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</si>
  <si>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</si>
  <si>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</si>
  <si>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</si>
  <si>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</si>
  <si>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</si>
  <si>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</si>
  <si>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</si>
  <si>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</si>
  <si>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</si>
  <si>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</si>
  <si>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</si>
  <si>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</si>
  <si>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</si>
  <si>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</si>
  <si>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</si>
  <si>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</si>
  <si>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</si>
  <si>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</si>
  <si>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</si>
  <si>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</si>
  <si>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</si>
  <si>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</si>
  <si>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</si>
  <si>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</si>
  <si>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</si>
  <si>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</si>
  <si>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</si>
  <si>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</si>
  <si>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</si>
  <si>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</si>
  <si>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</si>
  <si>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</si>
  <si>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</si>
  <si>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</si>
  <si>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</si>
  <si>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</si>
  <si>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</si>
  <si>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</si>
  <si>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</si>
  <si>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</si>
  <si>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</si>
  <si>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</si>
  <si>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</si>
  <si>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</si>
  <si>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</si>
  <si>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</si>
  <si>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</si>
  <si>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</si>
  <si>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</si>
  <si>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</si>
  <si>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</si>
  <si>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</si>
  <si>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</si>
  <si>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</si>
  <si>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</si>
  <si>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</si>
  <si>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</si>
  <si>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</si>
  <si>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</si>
  <si>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</si>
  <si>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</si>
  <si>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</si>
  <si>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</si>
  <si>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</si>
  <si>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</si>
  <si>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</si>
  <si>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</si>
  <si>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</si>
  <si>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</si>
  <si>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</si>
  <si>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</si>
  <si>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</si>
  <si>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</si>
  <si>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</si>
  <si>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</si>
  <si>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</si>
  <si>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</si>
  <si>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</si>
  <si>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</si>
  <si>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</si>
  <si>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</si>
  <si>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</si>
  <si>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</si>
  <si>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</si>
  <si>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</si>
  <si>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</si>
  <si>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</si>
  <si>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</si>
  <si>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</si>
  <si>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</si>
  <si>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</si>
  <si>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</si>
  <si>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</si>
  <si>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</si>
  <si>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</si>
  <si>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</si>
  <si>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</si>
  <si>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</si>
  <si>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</si>
  <si>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</si>
  <si>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</si>
  <si>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</si>
  <si>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</si>
  <si>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</si>
  <si>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</si>
  <si>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</si>
  <si>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</si>
  <si>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</si>
  <si>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</si>
  <si>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</si>
  <si>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</si>
  <si>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</si>
  <si>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</si>
  <si>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</si>
  <si>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</si>
  <si>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</si>
  <si>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</si>
  <si>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</si>
  <si>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</si>
  <si>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</si>
  <si>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</si>
  <si>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</si>
  <si>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</si>
  <si>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</si>
  <si>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</si>
  <si>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</si>
  <si>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</si>
  <si>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</si>
  <si>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</si>
  <si>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</si>
  <si>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</si>
  <si>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</si>
  <si>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</si>
  <si>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</si>
  <si>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</si>
  <si>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</si>
  <si>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</si>
  <si>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</si>
  <si>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</si>
  <si>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</si>
  <si>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</si>
  <si>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</si>
  <si>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</si>
  <si>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</si>
  <si>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</si>
  <si>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</si>
  <si>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</si>
  <si>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</si>
  <si>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</si>
  <si>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</si>
  <si>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</si>
  <si>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</si>
  <si>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</si>
  <si>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</si>
  <si>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</si>
  <si>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</si>
  <si>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</si>
  <si>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</si>
  <si>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</si>
  <si>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</si>
  <si>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</si>
  <si>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</si>
  <si>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</si>
  <si>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</si>
  <si>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</si>
  <si>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</si>
  <si>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</si>
  <si>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</si>
  <si>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</si>
  <si>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</si>
  <si>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</si>
  <si>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</si>
  <si>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</si>
  <si>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</si>
  <si>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</si>
  <si>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</si>
  <si>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</si>
  <si>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</si>
  <si>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</si>
  <si>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</si>
  <si>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</si>
  <si>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</si>
  <si>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</si>
  <si>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</si>
  <si>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</si>
  <si>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</si>
  <si>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</si>
  <si>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</si>
  <si>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</si>
  <si>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</si>
  <si>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</si>
  <si>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</si>
  <si>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</si>
  <si>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</si>
  <si>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</si>
  <si>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</si>
  <si>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</si>
  <si>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</si>
  <si>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</si>
  <si>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</si>
  <si>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</si>
  <si>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</si>
  <si>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</si>
  <si>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</si>
  <si>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</si>
  <si>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</si>
  <si>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</si>
  <si>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</si>
  <si>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</si>
  <si>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</si>
  <si>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</si>
  <si>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</si>
  <si>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</si>
  <si>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</si>
  <si>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</si>
  <si>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</si>
  <si>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</si>
  <si>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</si>
  <si>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</si>
  <si>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</si>
  <si>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</si>
  <si>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</si>
  <si>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</si>
  <si>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</si>
  <si>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</si>
  <si>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</si>
  <si>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</si>
  <si>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</si>
  <si>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</si>
  <si>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</si>
  <si>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</si>
  <si>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</si>
  <si>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</si>
  <si>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</si>
  <si>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</si>
  <si>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</si>
  <si>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</si>
  <si>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</si>
  <si>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</si>
  <si>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</si>
  <si>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</si>
  <si>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</si>
  <si>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</si>
  <si>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</si>
  <si>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</si>
  <si>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</si>
  <si>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</si>
  <si>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</si>
  <si>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</si>
  <si>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</si>
  <si>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</si>
  <si>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</si>
  <si>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</si>
  <si>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</si>
  <si>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</si>
  <si>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</si>
  <si>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</si>
  <si>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</si>
  <si>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</si>
  <si>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</si>
  <si>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</si>
  <si>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</si>
  <si>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</si>
  <si>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</si>
  <si>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</si>
  <si>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</si>
  <si>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</si>
  <si>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</si>
  <si>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</si>
  <si>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</si>
  <si>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</si>
  <si>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</si>
  <si>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</si>
  <si>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</si>
  <si>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</si>
  <si>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</si>
  <si>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</si>
  <si>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</si>
  <si>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</si>
  <si>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</si>
  <si>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</si>
  <si>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</si>
  <si>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</si>
  <si>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</si>
  <si>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</si>
  <si>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</si>
  <si>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</si>
  <si>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</si>
  <si>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</si>
  <si>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</si>
  <si>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</si>
  <si>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</si>
  <si>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</si>
  <si>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</si>
  <si>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</si>
  <si>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</si>
  <si>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</si>
  <si>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</si>
  <si>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</si>
  <si>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</si>
  <si>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</si>
  <si>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</si>
  <si>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</si>
  <si>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</si>
  <si>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</si>
  <si>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</si>
  <si>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</si>
  <si>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</si>
  <si>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</si>
  <si>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</si>
  <si>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</si>
  <si>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</si>
  <si>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</si>
  <si>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</si>
  <si>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</si>
  <si>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</si>
  <si>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</si>
  <si>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</si>
  <si>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</si>
  <si>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</si>
  <si>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</si>
  <si>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</si>
  <si>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</si>
  <si>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</si>
  <si>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</si>
  <si>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</si>
  <si>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</si>
  <si>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</si>
  <si>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</si>
  <si>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</si>
  <si>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</si>
  <si>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</si>
  <si>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</si>
  <si>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</si>
  <si>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</si>
  <si>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</si>
  <si>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</si>
  <si>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</si>
  <si>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</si>
  <si>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</si>
  <si>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</si>
  <si>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</si>
  <si>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</si>
  <si>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</si>
  <si>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</si>
  <si>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</si>
  <si>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</si>
  <si>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</si>
  <si>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</si>
  <si>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</si>
  <si>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</si>
  <si>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</si>
  <si>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</si>
  <si>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</si>
  <si>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</si>
  <si>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</si>
  <si>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</si>
  <si>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</si>
  <si>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</si>
  <si>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</si>
  <si>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</si>
  <si>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</si>
  <si>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</si>
  <si>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</si>
  <si>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</si>
  <si>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</si>
  <si>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</si>
  <si>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</si>
  <si>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</si>
  <si>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</si>
  <si>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</si>
  <si>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</si>
  <si>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</si>
  <si>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</si>
  <si>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</si>
  <si>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</si>
  <si>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</si>
  <si>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</si>
  <si>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</si>
  <si>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</si>
  <si>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</si>
  <si>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</si>
  <si>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</si>
  <si>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</si>
  <si>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</si>
  <si>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</si>
  <si>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</si>
  <si>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</si>
  <si>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</si>
  <si>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</si>
  <si>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</si>
  <si>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</si>
  <si>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</si>
  <si>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</si>
  <si>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</si>
  <si>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</si>
  <si>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</si>
  <si>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</si>
  <si>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</si>
  <si>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</si>
  <si>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</si>
  <si>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</si>
  <si>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</si>
  <si>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</si>
  <si>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</si>
  <si>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</si>
  <si>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</si>
  <si>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</si>
  <si>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</si>
  <si>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</si>
  <si>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</si>
  <si>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</si>
  <si>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</si>
  <si>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</si>
  <si>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</si>
  <si>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</si>
  <si>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</si>
  <si>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</si>
  <si>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</si>
  <si>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</si>
  <si>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</si>
  <si>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</si>
  <si>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</si>
  <si>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</si>
  <si>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</si>
  <si>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</si>
  <si>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</si>
  <si>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</si>
  <si>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</si>
  <si>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</si>
  <si>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</si>
  <si>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</si>
  <si>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</si>
  <si>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</si>
  <si>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</si>
  <si>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</si>
  <si>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</si>
  <si>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</si>
  <si>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</si>
  <si>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</si>
  <si>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</si>
  <si>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</si>
  <si>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</si>
  <si>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</si>
  <si>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</si>
  <si>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</si>
  <si>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</si>
  <si>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</si>
  <si>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</si>
  <si>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</si>
  <si>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</si>
  <si>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</si>
  <si>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</si>
  <si>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</si>
  <si>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</si>
  <si>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</si>
  <si>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</si>
  <si>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</si>
  <si>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</si>
  <si>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</si>
  <si>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</si>
  <si>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</si>
  <si>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</si>
  <si>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</si>
  <si>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</si>
  <si>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</si>
  <si>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</si>
  <si>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</si>
  <si>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</si>
  <si>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</si>
  <si>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</si>
  <si>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</si>
  <si>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</si>
  <si>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</si>
  <si>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</si>
  <si>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</si>
  <si>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</si>
  <si>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</si>
  <si>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</si>
  <si>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</si>
  <si>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</si>
  <si>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</si>
  <si>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</si>
  <si>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</si>
  <si>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</si>
  <si>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</si>
  <si>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</si>
  <si>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</si>
  <si>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</si>
  <si>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</si>
  <si>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</si>
  <si>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</si>
  <si>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</si>
  <si>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</si>
  <si>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</si>
  <si>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</si>
  <si>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</si>
  <si>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</si>
  <si>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</si>
  <si>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</si>
  <si>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</si>
  <si>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</si>
  <si>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</si>
  <si>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</si>
  <si>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</si>
  <si>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</si>
  <si>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</si>
  <si>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</si>
  <si>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</si>
  <si>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</si>
  <si>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</si>
  <si>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</si>
  <si>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</si>
  <si>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</si>
  <si>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</si>
  <si>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</si>
  <si>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</si>
  <si>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</si>
  <si>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</si>
  <si>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</si>
  <si>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</si>
  <si>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</si>
  <si>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</si>
  <si>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</si>
  <si>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</si>
  <si>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</si>
  <si>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</si>
  <si>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</si>
  <si>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</si>
  <si>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</si>
  <si>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</si>
  <si>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</si>
  <si>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</si>
  <si>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</si>
  <si>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</si>
  <si>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</si>
  <si>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</si>
  <si>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</si>
  <si>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</si>
  <si>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</si>
  <si>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</si>
  <si>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</si>
  <si>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</si>
  <si>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</si>
  <si>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</si>
  <si>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</si>
  <si>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</si>
  <si>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</si>
  <si>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</si>
  <si>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</si>
  <si>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</si>
  <si>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</si>
  <si>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</si>
  <si>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</si>
  <si>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</si>
  <si>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</si>
  <si>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</si>
  <si>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</si>
  <si>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</si>
  <si>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</si>
  <si>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</si>
  <si>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</si>
  <si>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</si>
  <si>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</si>
  <si>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</si>
  <si>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</si>
  <si>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</si>
  <si>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</si>
  <si>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</si>
  <si>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</si>
  <si>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</si>
  <si>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</si>
  <si>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</si>
  <si>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</si>
  <si>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</si>
  <si>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</si>
  <si>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</si>
  <si>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</si>
  <si>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</si>
  <si>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</si>
  <si>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</si>
  <si>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</si>
  <si>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</si>
  <si>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</si>
  <si>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</si>
  <si>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</si>
  <si>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</si>
  <si>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</si>
  <si>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</si>
  <si>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</si>
  <si>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</si>
  <si>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</si>
  <si>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</si>
  <si>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</si>
  <si>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</si>
  <si>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</si>
  <si>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</si>
  <si>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</si>
  <si>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</si>
  <si>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</si>
  <si>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</si>
  <si>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</si>
  <si>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</si>
  <si>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</si>
  <si>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</si>
  <si>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</si>
  <si>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</si>
  <si>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</si>
  <si>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</si>
  <si>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</si>
  <si>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</si>
  <si>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</si>
  <si>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</si>
  <si>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</si>
  <si>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</si>
  <si>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</si>
  <si>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</si>
  <si>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</si>
  <si>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</si>
  <si>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</si>
  <si>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</si>
  <si>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</si>
  <si>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</si>
  <si>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</si>
  <si>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</si>
  <si>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</si>
  <si>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</si>
  <si>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</si>
  <si>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</si>
  <si>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</si>
  <si>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</si>
  <si>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</si>
  <si>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</si>
  <si>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</si>
  <si>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</si>
  <si>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</si>
  <si>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</si>
  <si>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</si>
  <si>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</si>
  <si>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</si>
  <si>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</si>
  <si>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</si>
  <si>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</si>
  <si>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</si>
  <si>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</si>
  <si>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</si>
  <si>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</si>
  <si>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</si>
  <si>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</si>
  <si>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</si>
  <si>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</si>
  <si>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</si>
  <si>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</si>
  <si>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</si>
  <si>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</si>
  <si>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</si>
  <si>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</si>
  <si>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</si>
  <si>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</si>
  <si>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</si>
  <si>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</si>
  <si>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</si>
  <si>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</si>
  <si>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</si>
  <si>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</si>
  <si>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</si>
  <si>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</si>
  <si>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</si>
  <si>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</si>
  <si>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</si>
  <si>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</si>
  <si>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PCM-20251028-00001378</t>
  </si>
  <si>
    <t>ETA 43 km</t>
  </si>
  <si>
    <t>PCM-20251028-00001271</t>
  </si>
  <si>
    <t>ETA:40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</si>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</sst>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9" totalsRowShown="0" headerRowDxfId="157" dataDxfId="156" headerRowBorderDxfId="154" tableBorderDxfId="155" totalsRowBorderDxfId="153">
  <autoFilter ref="A1:CJ1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tabSelected="1"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295.68674108796404</v>
      </c>
      <c r="H2" s="78">
        <v>45662.943402777775</v>
      </c>
      <c r="I2" s="61" t="str">
        <f>IFERROR(VLOOKUP(D2,DB!A:F,6,0),"")</f>
        <v>Generator-SG</v>
      </c>
      <c r="J2" s="61" t="str">
        <f>IFERROR(VLOOKUP(D2,DB!A:G,7,0),"")</f>
        <v>Dead</v>
      </c>
      <c r="K2" s="69" t="s">
        <v>38999</v>
      </c>
      <c r="L2" s="67" t="str">
        <f>IFERROR(VLOOKUP(D2,DB!A:I,9,0),"")</f>
        <v>Latis</v>
      </c>
    </row>
    <row r="3" spans="1:15" ht="15" customHeight="1">
      <c r="A3" s="170" t="s">
        <v>39000</v>
      </c>
      <c r="B3" s="134" t="str">
        <f>IFERROR(VLOOKUP(D3,DB!A:K,11,0),"")</f>
        <v>R1</v>
      </c>
      <c r="C3" s="134">
        <v>1</v>
      </c>
      <c r="D3" s="171" t="s">
        <v>8485</v>
      </c>
      <c r="E3" s="65" t="s">
        <v>38998</v>
      </c>
      <c r="F3" s="136">
        <v>45958.586365740739</v>
      </c>
      <c r="G3" s="137">
        <f ca="1">IFERROR(NOW()-F3,"")</f>
        <v>4.8801273151184432E-2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7.4239583336748183E-3</v>
      </c>
      <c r="H4" s="136">
        <v>45958.608993055554</v>
      </c>
      <c r="I4" s="134" t="str">
        <f>IFERROR(VLOOKUP(D4,DB!A:F,6,0),"")</f>
        <v>SCECO</v>
      </c>
      <c r="J4" s="134" t="str">
        <f>IFERROR(VLOOKUP(D4,DB!A:G,7,0),"")</f>
        <v>Good</v>
      </c>
      <c r="K4" s="138" t="s">
        <v>39003</v>
      </c>
      <c r="L4" s="139" t="str">
        <f>IFERROR(VLOOKUP(D4,DB!A:I,9,0),"")</f>
        <v>Latis</v>
      </c>
    </row>
    <row r="5" spans="1:15" ht="15" customHeight="1">
      <c r="A5" s="133" t="s">
        <v>39004</v>
      </c>
      <c r="B5" s="134" t="str">
        <f>IFERROR(VLOOKUP(D5,DB!A:K,11,0),"")</f>
        <v>R1</v>
      </c>
      <c r="C5" s="134"/>
      <c r="D5" s="134" t="s">
        <v>21502</v>
      </c>
      <c r="E5" s="135"/>
      <c r="F5" s="136"/>
      <c r="G5" s="137">
        <f ca="1">IFERROR(NOW()-F5,"")</f>
        <v>45958.63516701389</v>
      </c>
      <c r="H5" s="136"/>
      <c r="I5" s="134" t="str">
        <f>IFERROR(VLOOKUP(D5,DB!A:F,6,0),"")</f>
        <v>Generator-SG</v>
      </c>
      <c r="J5" s="134" t="str">
        <f>IFERROR(VLOOKUP(D5,DB!A:G,7,0),"")</f>
        <v>Vandalized</v>
      </c>
      <c r="K5" s="138" t="s">
        <v>39005</v>
      </c>
      <c r="L5" s="139" t="str">
        <f>IFERROR(VLOOKUP(D5,DB!A:I,9,0),"")</f>
        <v>Latis</v>
      </c>
    </row>
    <row r="6" spans="1:15" ht="15" customHeight="1">
      <c r="A6" s="133"/>
      <c r="B6" s="134" t="str">
        <f>IFERROR(VLOOKUP(D6,DB!A:K,11,0),"")</f>
        <v/>
      </c>
      <c r="C6" s="134"/>
      <c r="D6" s="134"/>
      <c r="E6" s="135"/>
      <c r="F6" s="136"/>
      <c r="G6" s="137">
        <f ca="1">IFERROR(NOW()-F6,"")</f>
        <v>45958.63516701389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45958.63516701389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45958.63516701389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45958.63516701389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45958.63516701389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45958.63516701389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45958.63516701389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45958.63516701389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45958.63516701389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45958.63516701389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45958.63516701389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45958.63516701389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45958.63516701389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45958.63516701389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45958.63516701389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45958.63516701389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45958.63516701389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45958.63516701389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45958.63516701389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45958.63516701389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45958.63516701389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45958.63516701389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45958.63516701389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45958.63516701389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45958.63516701389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45958.63516701389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45958.63516701389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45958.63516701389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45958.63516701389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45958.63516701389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45958.63516701389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45958.63516701389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45958.63516701389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45958.63516701389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45958.63516701389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45958.63516701389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45958.63516701389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45958.63516701389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45958.63516701389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45958.63516701389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45958.63516701389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45958.63516701389</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45958.63516701389</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7D18749D-C54C-4DFB-85E2-7E95D4FE2808}"/>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133.6353290509287</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2</v>
      </c>
      <c r="D4" s="18" t="s">
        <v>29317</v>
      </c>
      <c r="E4" s="114" t="s">
        <v>39083</v>
      </c>
      <c r="F4" s="115">
        <v>45958.612118055556</v>
      </c>
      <c r="G4" s="116">
        <f ca="1">IFERROR(NOW()-F4,"-")</f>
        <v>2.3048958333674818E-2</v>
      </c>
      <c r="H4" s="115">
        <v>45958.594756944447</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45958.63516701389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45958.63516701389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45958.63516701389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45958.63516701389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45958.63516701389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45958.63516701389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45958.63516701389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45958.63516701389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45958.63516701389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45958.63516701389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45958.63516701389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45958.63516701389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45958.63516701389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45958.63516701389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45958.63516701389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45958.63516701389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45958.63516701389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45958.63516701389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45958.63516701389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45958.63516701389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45958.63516701389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45958.63516701389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45958.63516701389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45958.63516701389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45958.63516701389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45958.63516701389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45958.63516701389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45958.63516701389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45958.63516701389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45958.63516701389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45958.63516701389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45958.63516701389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45958.63516701389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45958.63516701389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45958.63516701389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45958.63516701389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45958.63516701389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45958.63516701389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45958.63516701389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45958.63516701389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45958.63516701389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45958.63516701389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45958.63516701389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45958.63516701389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45958.63516701389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45958.63516701389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45958.63516701389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45958.63516701389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45958.63516701389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45958.63516701389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61"/>
      <c r="B55" s="162" t="str">
        <f>IFERROR(VLOOKUP(D55,DB!A:K,11,0),"")</f>
        <v/>
      </c>
      <c r="C55" s="162"/>
      <c r="D55" s="162"/>
      <c r="E55" s="163"/>
      <c r="F55" s="164"/>
      <c r="G55" s="165">
        <f ca="1">IFERROR(NOW()-F55,"-")</f>
        <v>45958.63516701389</v>
      </c>
      <c r="H55" s="164"/>
      <c r="I55" s="162" t="str">
        <f>IFERROR(VLOOKUP(D55,DB!A:F,6,0),"")</f>
        <v/>
      </c>
      <c r="J55" s="162" t="str">
        <f>IFERROR(VLOOKUP(D55,DB!A:G,7,0),"")</f>
        <v/>
      </c>
      <c r="K55" s="166"/>
      <c r="L55" s="162" t="str">
        <f>IFERROR(VLOOKUP(D55,DB!A:I,9,0),"")</f>
        <v/>
      </c>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c r="BI55" s="162"/>
      <c r="BJ55" s="162"/>
      <c r="BK55" s="162"/>
      <c r="BL55" s="162"/>
      <c r="BM55" s="162"/>
      <c r="BN55" s="162"/>
      <c r="BO55" s="162"/>
      <c r="BP55" s="162"/>
      <c r="BQ55" s="162"/>
      <c r="BR55" s="162"/>
      <c r="BS55" s="162"/>
      <c r="BT55" s="162"/>
      <c r="BU55" s="162"/>
      <c r="BV55" s="162"/>
      <c r="BW55" s="162"/>
      <c r="BX55" s="162"/>
      <c r="BY55" s="162"/>
      <c r="BZ55" s="162"/>
      <c r="CA55" s="162"/>
      <c r="CB55" s="162"/>
      <c r="CC55" s="162"/>
      <c r="CD55" s="162"/>
      <c r="CE55" s="162"/>
      <c r="CF55" s="162"/>
      <c r="CG55" s="162"/>
      <c r="CH55" s="162"/>
      <c r="CI55" s="162"/>
      <c r="CJ55" s="167"/>
    </row>
    <row r="56" spans="1:88" ht="31.5" customHeight="1">
      <c r="A56" s="113"/>
      <c r="B56" s="18" t="str">
        <f>IFERROR(VLOOKUP(D56,DB!A:K,11,0),"")</f>
        <v/>
      </c>
      <c r="C56" s="18"/>
      <c r="D56" s="18"/>
      <c r="E56" s="114"/>
      <c r="F56" s="115"/>
      <c r="G56" s="116">
        <f ca="1">IFERROR(NOW()-F56,"-")</f>
        <v>45958.63516701389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45958.63516701389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45958.63516701389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45958.63516701389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45958.63516701389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45958.63516701389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45958.63516701389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45958.63516701389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45958.63516701389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45958.63516701389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45958.63516701389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45958.63516701389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45958.63516701389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45958.63516701389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45958.63516701389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45958.63516701389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45958.63516701389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45958.63516701389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45958.63516701389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45958.63516701389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45958.63516701389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45958.63516701389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45958.63516701389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45958.63516701389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45958.63516701389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45958.63516701389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45958.63516701389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45958.63516701389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45958.63516701389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45958.63516701389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45958.63516701389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45958.63516701389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45958.63516701389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45958.63516701389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45958.63516701389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45958.63516701389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45958.63516701389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45958.63516701389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45958.63516701389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45958.63516701389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45958.63516701389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45958.63516701389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45958.63516701389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45958.63516701389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45958.63516701389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45958.63516701389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45958.63516701389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45958.63516701389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45958.63516701389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45958.63516701389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45958.63516701389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45958.63516701389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45958.63516701389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45958.63516701389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45958.63516701389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45958.63516701389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45958.63516701389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45958.63516701389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45958.63516701389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45958.63516701389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45958.63516701389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45958.63516701389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45958.63516701389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45958.63516701389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45958.63516701389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45958.63516701389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45958.63516701389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45958.63516701389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45958.63516701389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45958.63516701389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45958.63516701389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45958.63516701389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45958.63516701389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45958.63516701389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45958.63516701389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45958.63516701389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45958.63516701389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45958.63516701389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45958.63516701389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45958.63516701389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45958.63516701389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45958.63516701389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45958.63516701389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45958.63516701389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45958.63516701389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45958.63516701389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45958.63516701389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45958.63516701389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45958.63516701389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45958.63516701389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45958.63516701389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45958.63516701389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45958.63516701389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45958.63516701389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45958.63516701389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45958.63516701389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45958.63516701389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45958.63516701389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45958.63516701389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45958.63516701389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45958.63516701389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45958.63516701389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45958.63516701389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45958.63516701389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45958.63516701389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45958.63516701389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45958.63516701389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45958.63516701389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45958.63516701389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45958.63516701389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45958.63516701389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45958.63516701389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45958.63516701389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45958.63516701389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45958.63516701389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45958.63516701389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45958.63516701389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45958.63516701389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45958.63516701389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45958.63516701389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45958.63516701389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45958.63516701389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45958.63516701389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45958.63516701389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45958.63516701389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45958.63516701389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45958.63516701389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45958.63516701389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45958.63516701389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45958.63516701389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45958.63516701389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45958.63516701389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45958.63516701389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45958.63516701389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45958.63516701389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45958.63516701389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45958.63516701389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45958.63516701389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45958.63516701389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45958.63516701389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45958.63516701389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45958.63516701389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45958.63516701389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61"/>
      <c r="B199" s="162" t="str">
        <f>IFERROR(VLOOKUP(D199,DB!A:K,11,0),"")</f>
        <v/>
      </c>
      <c r="C199" s="162"/>
      <c r="D199" s="162"/>
      <c r="E199" s="163"/>
      <c r="F199" s="164"/>
      <c r="G199" s="165">
        <f ca="1">IFERROR(NOW()-F199,"-")</f>
        <v>45958.63516701389</v>
      </c>
      <c r="H199" s="164"/>
      <c r="I199" s="162" t="str">
        <f>IFERROR(VLOOKUP(D199,DB!A:F,6,0),"")</f>
        <v/>
      </c>
      <c r="J199" s="162" t="str">
        <f>IFERROR(VLOOKUP(D199,DB!A:G,7,0),"")</f>
        <v/>
      </c>
      <c r="K199" s="166"/>
      <c r="L199" s="162" t="str">
        <f>IFERROR(VLOOKUP(D199,DB!A:I,9,0),"")</f>
        <v/>
      </c>
      <c r="M199" s="162"/>
      <c r="N199" s="162"/>
      <c r="O199" s="162"/>
      <c r="P199" s="162"/>
      <c r="Q199" s="162"/>
      <c r="R199" s="162"/>
      <c r="S199" s="162"/>
      <c r="T199" s="162"/>
      <c r="U199" s="162"/>
      <c r="V199" s="162"/>
      <c r="W199" s="162"/>
      <c r="X199" s="162"/>
      <c r="Y199" s="162"/>
      <c r="Z199" s="162"/>
      <c r="AA199" s="162"/>
      <c r="AB199" s="162"/>
      <c r="AC199" s="162"/>
      <c r="AD199" s="162"/>
      <c r="AE199" s="162"/>
      <c r="AF199" s="162"/>
      <c r="AG199" s="162"/>
      <c r="AH199" s="162"/>
      <c r="AI199" s="162"/>
      <c r="AJ199" s="162"/>
      <c r="AK199" s="162"/>
      <c r="AL199" s="162"/>
      <c r="AM199" s="162"/>
      <c r="AN199" s="162"/>
      <c r="AO199" s="162"/>
      <c r="AP199" s="162"/>
      <c r="AQ199" s="162"/>
      <c r="AR199" s="162"/>
      <c r="AS199" s="162"/>
      <c r="AT199" s="162"/>
      <c r="AU199" s="162"/>
      <c r="AV199" s="162"/>
      <c r="AW199" s="162"/>
      <c r="AX199" s="162"/>
      <c r="AY199" s="162"/>
      <c r="AZ199" s="162"/>
      <c r="BA199" s="162"/>
      <c r="BB199" s="162"/>
      <c r="BC199" s="162"/>
      <c r="BD199" s="162"/>
      <c r="BE199" s="162"/>
      <c r="BF199" s="162"/>
      <c r="BG199" s="162"/>
      <c r="BH199" s="162"/>
      <c r="BI199" s="162"/>
      <c r="BJ199" s="162"/>
      <c r="BK199" s="162"/>
      <c r="BL199" s="162"/>
      <c r="BM199" s="162"/>
      <c r="BN199" s="162"/>
      <c r="BO199" s="162"/>
      <c r="BP199" s="162"/>
      <c r="BQ199" s="162"/>
      <c r="BR199" s="162"/>
      <c r="BS199" s="162"/>
      <c r="BT199" s="162"/>
      <c r="BU199" s="162"/>
      <c r="BV199" s="162"/>
      <c r="BW199" s="162"/>
      <c r="BX199" s="162"/>
      <c r="BY199" s="162"/>
      <c r="BZ199" s="162"/>
      <c r="CA199" s="162"/>
      <c r="CB199" s="162"/>
      <c r="CC199" s="162"/>
      <c r="CD199" s="162"/>
      <c r="CE199" s="162"/>
      <c r="CF199" s="162"/>
      <c r="CG199" s="162"/>
      <c r="CH199" s="162"/>
      <c r="CI199" s="162"/>
      <c r="CJ199" s="167"/>
    </row>
  </sheetData>
  <dataValidations count="2">
    <dataValidation allowBlank="1" showInputMessage="1" showErrorMessage="1" sqref="E1" xr:uid="{4D935161-CDD3-4592-B877-3FB59C99E142}"/>
    <dataValidation type="list" allowBlank="1" showInputMessage="1" showErrorMessage="1" sqref="E3:E1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39090</v>
      </c>
      <c r="B2" s="63" t="str">
        <f>IFERROR(VLOOKUP(D2,DB!A:K,11,0),"")</f>
        <v>R3</v>
      </c>
      <c r="C2" s="18">
        <v>1</v>
      </c>
      <c r="D2" s="63" t="s">
        <v>20220</v>
      </c>
      <c r="E2" s="18" t="s">
        <v>38998</v>
      </c>
      <c r="F2" s="20">
        <v>45958.578564814816</v>
      </c>
      <c r="G2" s="21">
        <f t="shared" ref="G2:G7" ca="1" si="0">IFERROR(NOW()-F2,"-")</f>
        <v>5.660219907440478E-2</v>
      </c>
      <c r="H2" s="22">
        <v>45958.572777777779</v>
      </c>
      <c r="I2" s="19" t="str">
        <f>IFERROR(VLOOKUP(D2,DB!A:F,6,0),"")</f>
        <v>SCECO</v>
      </c>
      <c r="J2" s="18" t="str">
        <f>IFERROR(VLOOKUP(D2,DB!A:G,7,0),"")</f>
        <v>Dead</v>
      </c>
      <c r="K2" s="46" t="s">
        <v>39091</v>
      </c>
      <c r="L2" s="23" t="str">
        <f>IFERROR(VLOOKUP(D2,DB!A:I,9,0),"")</f>
        <v>Latis</v>
      </c>
    </row>
    <row r="3" spans="1:13" ht="15" customHeight="1">
      <c r="A3" s="19"/>
      <c r="B3" s="63" t="str">
        <f>IFERROR(VLOOKUP(D3,DB!A:K,11,0),"")</f>
        <v/>
      </c>
      <c r="C3" s="18"/>
      <c r="D3" s="18"/>
      <c r="E3" s="18"/>
      <c r="F3" s="20"/>
      <c r="G3" s="21">
        <f t="shared" ca="1" si="0"/>
        <v>45958.63516701389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45958.63516701389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45958.63516701389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45958.63516701389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45958.63516701389</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45958.63516701389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45958.63516701389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45958.63516701389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45958.63516701389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45958.63516701389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45958.63516701389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45958.63516701389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45958.63516701389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45958.63516701389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45958.63516701389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45958.63516701389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45958.63516701389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45958.63516701389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45958.63516701389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45958.63516701389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45958.63516701389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45958.63516701389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45958.63516701389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45958.63516701389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45958.63516701389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45958.63516701389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45958.63516701389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45958.63516701389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45958.63516701389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45958.63516701389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45958.63516701389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45958.63516701389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45958.63516701389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45958.63516701389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45958.63516701389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45958.63516701389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45958.63516701389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45958.63516701389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45958.63516701389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45958.63516701389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45958.63516701389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45958.63516701389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45958.63516701389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45958.63516701389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45958.63516701389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45958.63516701389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45958.63516701389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45958.63516701389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45958.63516701389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45958.63516701389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45958.63516701389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45958.63516701389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45958.63516701389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45958.63516701389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45958.63516701389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45958.63516701389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45958.63516701389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45958.63516701389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45958.63516701389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45958.63516701389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45958.63516701389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45958.63516701389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45958.63516701389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45958.63516701389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45958.63516701389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45958.63516701389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45958.63516701389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45958.63516701389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45958.63516701389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45958.63516701389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45958.63516701389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45958.63516701389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45958.63516701389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45958.63516701389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45958.63516701389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45958.63516701389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45958.63516701389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45958.63516701389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45958.63516701389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45958.63516701389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45958.63516701389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45958.63516701389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45958.63516701389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45958.63516701389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45958.63516701389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45958.63516701389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45958.63516701389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45958.63516701389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45958.63516701389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45958.63516701389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45958.63516701389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45958.63516701389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45958.63516701389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45958.63516701389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45958.63516701389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45958.63516701389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45958.63516701389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45958.63516701389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45958.63516701389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45958.63516701389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45958.63516701389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45958.63516701389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45958.63516701389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45958.63516701389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45958.63516701389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45958.63516701389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45958.63516701389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45958.63516701389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45958.63516701389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45958.63516701389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45958.63516701389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45958.63516701389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45958.63516701389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45958.63516701389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45958.63516701389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45958.63516701389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45958.63516701389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45958.63516701389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45958.63516701389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45958.63516701389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45958.63516701389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45958.63516701389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45958.63516701389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45958.63516701389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45958.63516701389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45958.63516701389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45958.63516701389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45958.63516701389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45958.63516701389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45958.63516701389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45958.63516701389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45958.63516701389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45958.63516701389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45958.63516701389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45958.63516701389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45958.63516701389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45958.63516701389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45958.63516701389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45958.63516701389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45958.63516701389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45958.63516701389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45958.63516701389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45958.63516701389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45958.63516701389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45958.63516701389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45958.63516701389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45958.63516701389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45958.63516701389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45958.63516701389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45958.63516701389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45958.63516701389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45958.63516701389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45958.63516701389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45958.63516701389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45958.63516701389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45958.63516701389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45958.63516701389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45958.63516701389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45958.63516701389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45958.63516701389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45958.63516701389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45958.63516701389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45958.63516701389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45958.63516701389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45958.63516701389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45958.63516701389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45958.63516701389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45958.63516701389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45958.63516701389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45958.63516701389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45958.63516701389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45958.63516701389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45958.63516701389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45958.63516701389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45958.63516701389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45958.63516701389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45958.63516701389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45958.63516701389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45958.63516701389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45958.63516701389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45958.63516701389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45958.63516701389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45958.63516701389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45958.63516701389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45958.63516701389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45958.63516701389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45958.63516701389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45958.63516701389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45958.63516701389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45958.63516701389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45958.63516701389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45958.63516701389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45958.63516701389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45958.63516701389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45958.63516701389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45958.63516701389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45958.63516701389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45958.63516701389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45958.63516701389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45958.63516701389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45958.63516701389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45958.63516701389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45958.63516701389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45958.63516701389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45958.63516701389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45958.63516701389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45958.63516701389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45958.63516701389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45958.63516701389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45958.63516701389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45958.63516701389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45958.63516701389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45958.63516701389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45958.63516701389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45958.63516701389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45958.63516701389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45958.63516701389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45958.63516701389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45958.63516701389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45958.63516701389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45958.63516701389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45958.63516701389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45958.63516701389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45958.63516701389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45958.63516701389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45958.63516701389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45958.63516701389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45958.63516701389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45958.63516701389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45958.63516701389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45958.63516701389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45958.63516701389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45958.63516701389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45958.63516701389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45958.63516701389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45958.63516701389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45958.63516701389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45958.63516701389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45958.63516701389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45958.63516701389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45958.63516701389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45958.63516701389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45958.63516701389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45958.63516701389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45958.63516701389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45958.63516701389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45958.63516701389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45958.63516701389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45958.63516701389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45958.63516701389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45958.63516701389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45958.63516701389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45958.63516701389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45958.63516701389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45958.63516701389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45958.63516701389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45958.63516701389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45958.63516701389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45958.63516701389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45958.63516701389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45958.63516701389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45958.63516701389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45958.63516701389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45958.63516701389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45958.63516701389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45958.63516701389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45958.63516701389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45958.63516701389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45958.63516701389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45958.63516701389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45958.63516701389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45958.63516701389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45958.63516701389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45958.63516701389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45958.63516701389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45958.63516701389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45958.63516701389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45958.63516701389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45958.63516701389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45958.63516701389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45958.63516701389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45958.63516701389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45958.63516701389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45958.63516701389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45958.63516701389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45958.63516701389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45958.63516701389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45958.63516701389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45958.63516701389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45958.63516701389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45958.63516701389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45958.63516701389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45958.63516701389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45958.63516701389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45958.63516701389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45958.63516701389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45958.63516701389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45958.63516701389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45958.63516701389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45958.63516701389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45958.63516701389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45958.63516701389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45958.63516701389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45958.63516701389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45958.63516701389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45958.63516701389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45958.63516701389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45958.63516701389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45958.63516701389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45958.63516701389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45958.63516701389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45958.63516701389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45958.63516701389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45958.63516701389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45958.63516701389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45958.63516701389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45958.63516701389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45958.63516701389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45958.63516701389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45958.63516701389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45958.63516701389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45958.63516701389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45958.63516701389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45958.63516701389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45958.63516701389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45958.63516701389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45958.63516701389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45958.63516701389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45958.63516701389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45958.63516701389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45958.63516701389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45958.63516701389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45958.63516701389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45958.63516701389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45958.63516701389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45958.63516701389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45958.63516701389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45958.63516701389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45958.63516701389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45958.63516701389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45958.63516701389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45958.63516701389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45958.63516701389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45958.63516701389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45958.63516701389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45958.63516701389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45958.63516701389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45958.63516701389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45958.63516701389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45958.63516701389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45958.63516701389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45958.63516701389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45958.63516701389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45958.63516701389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45958.63516701389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45958.63516701389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45958.63516701389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45958.63516701389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45958.63516701389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45958.63516701389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45958.63516701389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45958.63516701389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45958.63516701389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45958.63516701389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45958.63516701389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45958.63516701389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45958.63516701389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45958.63516701389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45958.63516701389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45958.63516701389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45958.63516701389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45958.63516701389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45958.63516701389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45958.63516701389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45958.63516701389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45958.63516701389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45958.63516701389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45958.63516701389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45958.63516701389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45958.63516701389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45958.63516701389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45958.63516701389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45958.63516701389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45958.63516701389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45958.63516701389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45958.63516701389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45958.63516701389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45958.63516701389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45958.63516701389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45958.63516701389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45958.63516701389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45958.63516701389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45958.63516701389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45958.63516701389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45958.63516701389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45958.63516701389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45958.63516701389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45958.63516701389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45958.63516701389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45958.63516701389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45958.63516701389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45958.63516701389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45958.63516701389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45958.63516701389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45958.63516701389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45958.63516701389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45958.63516701389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45958.63516701389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45958.63516701389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45958.63516701389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45958.63516701389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45958.63516701389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45958.63516701389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45958.63516701389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45958.63516701389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45958.63516701389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45958.63516701389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45958.63516701389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45958.63516701389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45958.63516701389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45958.63516701389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45958.63516701389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45958.63516701389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45958.63516701389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45958.63516701389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45958.63516701389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45958.63516701389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45958.63516701389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45958.63516701389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45958.63516701389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45958.63516701389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45958.63516701389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45958.63516701389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45958.63516701389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45958.63516701389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45958.63516701389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45958.63516701389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45958.63516701389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45958.63516701389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45958.63516701389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45958.63516701389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45958.63516701389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45958.63516701389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45958.63516701389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45958.63516701389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45958.63516701389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45958.63516701389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45958.63516701389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45958.63516701389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45958.63516701389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45958.63516701389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45958.63516701389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45958.63516701389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45958.63516701389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45958.63516701389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45958.63516701389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45958.63516701389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45958.63516701389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45958.63516701389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45958.63516701389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45958.63516701389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45958.63516701389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45958.63516701389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45958.63516701389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45958.63516701389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45958.63516701389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45958.63516701389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45958.63516701389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45958.63516701389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45958.63516701389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45958.63516701389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45958.63516701389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45958.63516701389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45958.63516701389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45958.63516701389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45958.63516701389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45958.63516701389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45958.63516701389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45958.63516701389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45958.63516701389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45958.63516701389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45958.63516701389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45958.63516701389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45958.63516701389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45958.63516701389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45958.63516701389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45958.63516701389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45958.63516701389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45958.63516701389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45958.63516701389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45958.63516701389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45958.63516701389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45958.63516701389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45958.63516701389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45958.63516701389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45958.63516701389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45958.63516701389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45958.63516701389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45958.63516701389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45958.63516701389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45958.63516701389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45958.63516701389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45958.63516701389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45958.63516701389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45958.63516701389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45958.63516701389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45958.63516701389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45958.63516701389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45958.63516701389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45958.63516701389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45958.63516701389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45958.63516701389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45958.63516701389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45958.63516701389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45958.63516701389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45958.63516701389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45958.63516701389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45958.63516701389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45958.63516701389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45958.63516701389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45958.63516701389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45958.63516701389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45958.63516701389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45958.63516701389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45958.63516701389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45958.63516701389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45958.63516701389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45958.63516701389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45958.63516701389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45958.63516701389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45958.63516701389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45958.63516701389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45958.63516701389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45958.63516701389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45958.63516701389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45958.63516701389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45958.63516701389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45958.63516701389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45958.63516701389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45958.63516701389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45958.63516701389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45958.63516701389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45958.63516701389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45958.63516701389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45958.63516701389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45958.63516701389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45958.63516701389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45958.63516701389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45958.63516701389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45958.63516701389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45958.63516701389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45958.63516701389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45958.63516701389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45958.63516701389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45958.63516701389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45958.63516701389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45958.63516701389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45958.63516701389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45958.63516701389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45958.63516701389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45958.63516701389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45958.63516701389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45958.63516701389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45958.63516701389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45958.63516701389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45958.63516701389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45958.63516701389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45958.63516701389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45958.63516701389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45958.63516701389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45958.63516701389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45958.63516701389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45958.63516701389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45958.63516701389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45958.63516701389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45958.63516701389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45958.63516701389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45958.63516701389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45958.63516701389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45958.63516701389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45958.63516701389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45958.63516701389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45958.63516701389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45958.63516701389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45958.63516701389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45958.63516701389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45958.63516701389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45958.63516701389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45958.63516701389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45958.63516701389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45958.63516701389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45958.63516701389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45958.63516701389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45958.63516701389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45958.63516701389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45958.63516701389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45958.63516701389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45958.63516701389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45958.63516701389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45958.63516701389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45958.63516701389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45958.63516701389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45958.63516701389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45958.63516701389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45958.63516701389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45958.63516701389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45958.63516701389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45958.63516701389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45958.63516701389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45958.63516701389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45958.63516701389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45958.63516701389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45958.63516701389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45958.63516701389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45958.63516701389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45958.63516701389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45958.63516701389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45958.63516701389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45958.63516701389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45958.63516701389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45958.63516701389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45958.63516701389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45958.63516701389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45958.63516701389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45958.63516701389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45958.63516701389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45958.63516701389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45958.63516701389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45958.63516701389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45958.63516701389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45958.63516701389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45958.63516701389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45958.63516701389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45958.63516701389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45958.63516701389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45958.63516701389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45958.63516701389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45958.63516701389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45958.63516701389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45958.63516701389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45958.63516701389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45958.63516701389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45958.63516701389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45958.63516701389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45958.63516701389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45958.63516701389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45958.63516701389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45958.63516701389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45958.63516701389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45958.63516701389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45958.63516701389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45958.63516701389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45958.63516701389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45958.63516701389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45958.63516701389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45958.63516701389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45958.63516701389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45958.63516701389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45958.63516701389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45958.63516701389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45958.63516701389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45958.63516701389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45958.63516701389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45958.63516701389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45958.63516701389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45958.63516701389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45958.63516701389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45958.63516701389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45958.63516701389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45958.63516701389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45958.63516701389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45958.63516701389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45958.63516701389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45958.63516701389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45958.63516701389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45958.63516701389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45958.63516701389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45958.63516701389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45958.63516701389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45958.63516701389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45958.63516701389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45958.63516701389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45958.63516701389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45958.63516701389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45958.63516701389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45958.63516701389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45958.63516701389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45958.63516701389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45958.63516701389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45958.63516701389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45958.63516701389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45958.63516701389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45958.63516701389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45958.63516701389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45958.63516701389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45958.63516701389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45958.63516701389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45958.63516701389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45958.63516701389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45958.63516701389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45958.63516701389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45958.63516701389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45958.63516701389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45958.63516701389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45958.63516701389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45958.63516701389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45958.63516701389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45958.63516701389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45958.63516701389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45958.63516701389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45958.63516701389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45958.63516701389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45958.63516701389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45958.63516701389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45958.63516701389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45958.63516701389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45958.63516701389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45958.63516701389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45958.63516701389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45958.63516701389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45958.63516701389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45958.63516701389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45958.63516701389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45958.63516701389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45958.63516701389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45958.63516701389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45958.63516701389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45958.63516701389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45958.63516701389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45958.63516701389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45958.63516701389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45958.63516701389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45958.63516701389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45958.63516701389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45958.63516701389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45958.63516701389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45958.63516701389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45958.63516701389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45958.63516701389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45958.63516701389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45958.63516701389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45958.63516701389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45958.63516701389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45958.63516701389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45958.63516701389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45958.63516701389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45958.63516701389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45958.63516701389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45958.63516701389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45958.63516701389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45958.63516701389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45958.63516701389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45958.63516701389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45958.63516701389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45958.63516701389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45958.63516701389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45958.63516701389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45958.63516701389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45958.63516701389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45958.63516701389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45958.63516701389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45958.63516701389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45958.63516701389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45958.63516701389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45958.63516701389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45958.63516701389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45958.63516701389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45958.63516701389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45958.63516701389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45958.63516701389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45958.63516701389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45958.63516701389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45958.63516701389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45958.63516701389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45958.63516701389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45958.63516701389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45958.63516701389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45958.63516701389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45958.63516701389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45958.63516701389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45958.63516701389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45958.63516701389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45958.63516701389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45958.63516701389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45958.63516701389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45958.63516701389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45958.63516701389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45958.63516701389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45958.63516701389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45958.63516701389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45958.63516701389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45958.63516701389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45958.63516701389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45958.63516701389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45958.63516701389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45958.63516701389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45958.63516701389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45958.63516701389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45958.63516701389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45958.63516701389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45958.63516701389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45958.63516701389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45958.63516701389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45958.63516701389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45958.63516701389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45958.63516701389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45958.63516701389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45958.63516701389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45958.63516701389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45958.63516701389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45958.63516701389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45958.63516701389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45958.63516701389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45958.63516701389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45958.63516701389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45958.63516701389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45958.63516701389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45958.63516701389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45958.63516701389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45958.63516701389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45958.63516701389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45958.63516701389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45958.63516701389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45958.63516701389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45958.63516701389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45958.63516701389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45958.63516701389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45958.63516701389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45958.63516701389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45958.63516701389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45958.63516701389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45958.63516701389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45958.63516701389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45958.63516701389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45958.63516701389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45958.63516701389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45958.63516701389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45958.63516701389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45958.63516701389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45958.63516701389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45958.63516701389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45958.63516701389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45958.63516701389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45958.63516701389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45958.63516701389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45958.63516701389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45958.63516701389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45958.63516701389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45958.63516701389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45958.63516701389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45958.63516701389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45958.63516701389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45958.63516701389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45958.63516701389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45958.63516701389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45958.63516701389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45958.63516701389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45958.63516701389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45958.63516701389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45958.63516701389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45958.63516701389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45958.63516701389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45958.63516701389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45958.63516701389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45958.63516701389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45958.63516701389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45958.63516701389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45958.63516701389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45958.63516701389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45958.63516701389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45958.63516701389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45958.63516701389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45958.63516701389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45958.63516701389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45958.63516701389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45958.63516701389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45958.63516701389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45958.63516701389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45958.63516701389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45958.63516701389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45958.63516701389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45958.63516701389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45958.63516701389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45958.63516701389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45958.63516701389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45958.63516701389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45958.63516701389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45958.63516701389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45958.63516701389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45958.63516701389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45958.63516701389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45958.63516701389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45958.63516701389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45958.63516701389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45958.63516701389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45958.63516701389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45958.63516701389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45958.63516701389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45958.63516701389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45958.63516701389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45958.63516701389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45958.63516701389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45958.63516701389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45958.63516701389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45958.63516701389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45958.63516701389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45958.63516701389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45958.63516701389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45958.63516701389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45958.63516701389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45958.63516701389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45958.63516701389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45958.63516701389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45958.63516701389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45958.63516701389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45958.63516701389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45958.63516701389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45958.63516701389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45958.63516701389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45958.63516701389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45958.63516701389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45958.63516701389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45958.63516701389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45958.63516701389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45958.63516701389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45958.63516701389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45958.63516701389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45958.63516701389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45958.63516701389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45958.63516701389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45958.63516701389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45958.63516701389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45958.63516701389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45958.63516701389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45958.63516701389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45958.63516701389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45958.63516701389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45958.63516701389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45958.63516701389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45958.63516701389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45958.63516701389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45958.63516701389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45958.63516701389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45958.63516701389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45958.63516701389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45958.63516701389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45958.63516701389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45958.63516701389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45958.63516701389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45958.63516701389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45958.63516701389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45958.63516701389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45958.63516701389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45958.63516701389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45958.63516701389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45958.63516701389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45958.63516701389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45958.63516701389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45958.63516701389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45958.63516701389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45958.63516701389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45958.63516701389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45958.63516701389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45958.63516701389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45958.63516701389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45958.63516701389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45958.63516701389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45958.63516701389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45958.63516701389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45958.63516701389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45958.63516701389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45958.63516701389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45958.63516701389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45958.63516701389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45958.63516701389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45958.63516701389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45958.63516701389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45958.63516701389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45958.63516701389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45958.63516701389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45958.63516701389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45958.63516701389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45958.63516701389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45958.63516701389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45958.63516701389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45958.63516701389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45958.63516701389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45958.63516701389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45958.63516701389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45958.63516701389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45958.63516701389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45958.63516701389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45958.63516701389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45958.63516701389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45958.63516701389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45958.63516701389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45958.63516701389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45958.63516701389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45958.63516701389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45958.63516701389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45958.63516701389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45958.63516701389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45958.63516701389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45958.63516701389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45958.63516701389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45958.63516701389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45958.63516701389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45958.63516701389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45958.63516701389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45958.63516701389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45958.63516701389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45958.63516701389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45958.63516701389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45958.63516701389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45958.63516701389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45958.63516701389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45958.63516701389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45958.63516701389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45958.63516701389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45958.63516701389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45958.63516701389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45958.63516701389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45958.63516701389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45958.63516701389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45958.63516701389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45958.63516701389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45958.63516701389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45958.63516701389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45958.63516701389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45958.63516701389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45958.63516701389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45958.63516701389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45958.63516701389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45958.63516701389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45958.63516701389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45958.63516701389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45958.63516701389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45958.63516701389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45958.63516701389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45958.63516701389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45958.63516701389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45958.63516701389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45958.63516701389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45958.63516701389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45958.63516701389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45958.63516701389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45958.63516701389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45958.63516701389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45958.63516701389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45958.63516701389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45958.63516701389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45958.63516701389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45958.63516701389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45958.63516701389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45958.63516701389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45958.63516701389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45958.63516701389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45958.63516701389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45958.63516701389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45958.63516701389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45958.63516701389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45958.63516701389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45958.63516701389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45958.63516701389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45958.63516701389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45958.63516701389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45958.63516701389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45958.63516701389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45958.63516701389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45958.63516701389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45958.63516701389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45958.63516701389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45958.63516701389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45958.63516701389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45958.63516701389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45958.63516701389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45958.63516701389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45958.63516701389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45958.63516701389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45958.63516701389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45958.63516701389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45958.63516701389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45958.63516701389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45958.63516701389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45958.63516701389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45958.63516701389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45958.63516701389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45958.63516701389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45958.63516701389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45958.63516701389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45958.63516701389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45958.63516701389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45958.63516701389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45958.63516701389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45958.63516701389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45958.63516701389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45958.63516701389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45958.63516701389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45958.63516701389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45958.63516701389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45958.63516701389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45958.63516701389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45958.63516701389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45958.63516701389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45958.63516701389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45958.63516701389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45958.63516701389</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255.15444942129398</v>
      </c>
      <c r="H2" s="99">
        <v>45703.474768518521</v>
      </c>
      <c r="I2" s="99" t="str">
        <f>IFERROR(VLOOKUP(D2,DB!A:F,6,0),"")</f>
        <v>SCECO</v>
      </c>
      <c r="J2" s="99" t="str">
        <f>IFERROR(VLOOKUP(D2,DB!A:G,7,0),"")</f>
        <v>Dead</v>
      </c>
      <c r="K2" s="101" t="s">
        <v>39093</v>
      </c>
      <c r="L2" s="94" t="str">
        <f>IFERROR(VLOOKUP(D2,DB!A:I,9,0),"")</f>
        <v>Latis</v>
      </c>
    </row>
    <row r="3" spans="1:16" ht="15" customHeight="1">
      <c r="A3" s="119"/>
      <c r="B3" s="119" t="str">
        <f>IFERROR(VLOOKUP(D3,DB!A:K,11,0),"")</f>
        <v/>
      </c>
      <c r="C3" s="120"/>
      <c r="D3" s="121"/>
      <c r="E3" s="98"/>
      <c r="F3" s="123"/>
      <c r="G3" s="124">
        <f ca="1">IFERROR(NOW()-F3,"")</f>
        <v>45958.63516701389</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45958.63516701389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45958.63516701389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45958.63516701389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45958.63516701389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45958.63516701389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45958.63516701389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45958.63516701389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45958.63516701389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45958.63516701389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45958.63516701389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45958.63516701389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45958.63516701389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45958.63516701389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45958.63516701389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45958.63516701389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45958.63516701389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45958.63516701389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45958.63516701389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45958.63516701389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45958.63516701389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45958.63516701389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45958.63516701389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45958.63516701389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45958.63516701389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45958.63516701389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45958.63516701389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45958.63516701389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45958.63516701389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45958.63516701389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45958.63516701389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45958.63516701389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45958.63516701389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45958.63516701389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45958.63516701389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45958.63516701389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45958.63516701389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45958.63516701389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45958.63516701389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45958.63516701389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45958.63516701389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45958.63516701389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45958.63516701389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45958.63516701389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45958.63516701389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45958.63516701389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45958.63516701389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45958.63516701389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45958.63516701389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45958.63516701389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45958.63516701389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45958.63516701389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45958.63516701389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45958.63516701389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45958.63516701389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45958.63516701389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45958.63516701389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45958.63516701389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45958.63516701389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45958.63516701389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45958.63516701389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45958.63516701389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45958.63516701389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45958.63516701389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45958.63516701389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45958.63516701389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45958.63516701389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45958.63516701389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45958.63516701389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45958.63516701389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45958.63516701389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45958.63516701389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45958.63516701389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45958.63516701389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45958.63516701389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45958.63516701389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45958.63516701389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45958.63516701389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45958.63516701389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45958.63516701389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45958.63516701389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45958.63516701389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45958.63516701389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45958.63516701389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45958.63516701389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45958.63516701389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45958.63516701389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45958.63516701389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45958.63516701389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45958.63516701389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45958.63516701389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45958.63516701389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45958.63516701389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45958.63516701389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45958.63516701389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45958.63516701389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45958.63516701389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45958.63516701389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45958.63516701389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45958.63516701389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45958.63516701389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45958.63516701389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45958.63516701389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45958.63516701389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45958.63516701389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45958.63516701389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45958.63516701389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45958.63516701389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45958.63516701389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45958.63516701389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45958.63516701389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45958.63516701389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45958.63516701389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45958.63516701389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45958.63516701389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45958.63516701389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45958.63516701389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45958.63516701389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45958.63516701389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45958.63516701389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45958.63516701389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45958.63516701389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45958.63516701389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45958.63516701389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45958.63516701389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45958.63516701389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45958.63516701389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45958.63516701389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45958.63516701389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45958.63516701389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45958.63516701389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45958.63516701389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45958.63516701389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45958.63516701389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45958.63516701389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45958.63516701389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45958.63516701389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45958.63516701389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45958.63516701389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45958.63516701389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45958.63516701389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45958.63516701389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45958.63516701389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45958.63516701389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45958.63516701389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45958.63516701389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45958.63516701389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45958.63516701389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45958.63516701389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45958.63516701389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45958.63516701389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45958.63516701389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45958.63516701389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45958.63516701389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45958.63516701389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45958.63516701389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45958.63516701389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45958.63516701389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45958.63516701389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45958.63516701389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45958.63516701389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45958.63516701389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45958.63516701389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45958.63516701389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45958.63516701389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45958.63516701389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45958.63516701389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45958.63516701389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45958.63516701389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45958.63516701389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45958.63516701389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45958.63516701389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45958.63516701389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45958.63516701389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45958.63516701389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45958.63516701389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45958.63516701389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45958.63516701389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45958.63516701389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45958.63516701389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45958.63516701389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45958.63516701389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45958.63516701389</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45958.63516701389</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66.803106828701857</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39083</v>
      </c>
      <c r="F3" s="38">
        <v>45926.188877314817</v>
      </c>
      <c r="G3" s="144">
        <f t="shared" ref="G3" ca="1" si="0">IFERROR(NOW()-F3,"")</f>
        <v>32.446289699073532</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39083</v>
      </c>
      <c r="F4" s="153">
        <v>45948.661111111112</v>
      </c>
      <c r="G4" s="154">
        <f ca="1">IFERROR(NOW()-F4,"")</f>
        <v>9.9740559027777635</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45958.63516701389</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45958.63516701389</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45958.63516701389</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45958.63516701389</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45958.63516701389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45958.63516701389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45958.63516701389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45958.63516701389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45958.63516701389</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45958.63516701389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45958.63516701389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45958.63516701389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45958.63516701389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45958.63516701389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45958.63516701389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45958.63516701389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45958.63516701389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45958.63516701389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45958.63516701389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45958.63516701389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45958.63516701389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45958.63516701389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45958.63516701389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45958.63516701389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45958.63516701389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45958.63516701389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45958.63516701389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45958.63516701389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45958.63516701389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45958.63516701389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45958.63516701389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45958.63516701389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45958.63516701389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45958.63516701389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45958.63516701389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45958.63516701389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45958.63516701389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45958.63516701389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45958.63516701389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45958.63516701389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45958.63516701389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45958.63516701389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45958.63516701389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45958.63516701389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45958.63516701389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45958.63516701389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45958.63516701389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45958.63516701389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45958.63516701389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45958.63516701389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45958.63516701389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45958.63516701389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45958.63516701389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45958.63516701389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45958.63516701389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45958.63516701389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45958.63516701389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45958.63516701389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45958.63516701389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45958.63516701389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45958.63516701389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45958.63516701389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45958.63516701389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45958.63516701389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45958.63516701389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45958.63516701389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45958.63516701389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45958.63516701389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45958.63516701389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45958.63516701389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45958.63516701389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45958.63516701389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45958.63516701389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45958.63516701389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45958.63516701389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45958.63516701389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45958.63516701389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45958.63516701389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45958.63516701389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45958.63516701389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45958.63516701389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45958.63516701389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45958.63516701389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45958.63516701389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45958.63516701389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45958.63516701389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45958.63516701389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45958.63516701389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45958.63516701389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45958.63516701389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45958.63516701389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45958.63516701389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45958.63516701389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45958.63516701389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45958.63516701389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45958.63516701389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45958.63516701389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45958.63516701389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45958.63516701389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45958.63516701389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45958.63516701389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45958.63516701389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45958.63516701389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45958.63516701389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45958.63516701389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45958.63516701389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45958.63516701389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45958.63516701389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45958.63516701389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45958.63516701389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45958.63516701389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45958.63516701389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45958.63516701389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45958.63516701389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45958.63516701389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45958.63516701389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45958.63516701389</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45958.63516701389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45958.63516701389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45958.63516701389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45958.63516701389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45958.63516701389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45958.63516701389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45958.63516701389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45958.63516701389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45958.63516701389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45958.63516701389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45958.63516701389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45958.63516701389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45958.63516701389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45958.63516701389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45958.63516701389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45958.63516701389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45958.63516701389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45958.63516701389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45958.63516701389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45958.63516701389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45958.63516701389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45958.63516701389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45958.63516701389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45958.63516701389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45958.63516701389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45958.63516701389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45958.63516701389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45958.63516701389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45958.63516701389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45958.63516701389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45958.63516701389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45958.63516701389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45958.63516701389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45958.63516701389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45958.63516701389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45958.63516701389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45958.63516701389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45958.63516701389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45958.63516701389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45958.63516701389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45958.63516701389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45958.63516701389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45958.63516701389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45958.63516701389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45958.63516701389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45958.63516701389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45958.63516701389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45958.63516701389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45958.63516701389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45958.63516701389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45958.63516701389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45958.63516701389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45958.63516701389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45958.63516701389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45958.63516701389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45958.63516701389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45958.63516701389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45958.63516701389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45958.63516701389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45958.63516701389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45958.63516701389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45958.63516701389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45958.63516701389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45958.63516701389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45958.63516701389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45958.63516701389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45958.63516701389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45958.63516701389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45958.63516701389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45958.63516701389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45958.63516701389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45958.63516701389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45958.63516701389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45958.63516701389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45958.63516701389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45958.63516701389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45958.63516701389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45958.63516701389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45958.63516701389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45958.63516701389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45958.63516701389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45958.63516701389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45958.63516701389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45958.63516701389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45958.63516701389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45958.63516701389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45958.63516701389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45958.63516701389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45958.63516701389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45958.63516701389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45958.63516701389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45958.63516701389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45958.63516701389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45958.63516701389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45958.63516701389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45958.63516701389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45958.63516701389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45958.63516701389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45958.63516701389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45958.63516701389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45958.63516701389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45958.63516701389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45958.63516701389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45958.63516701389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45958.63516701389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45958.63516701389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45958.63516701389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45958.63516701389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45958.63516701389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45958.63516701389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45958.63516701389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45958.63516701389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45958.63516701389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45958.63516701389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45958.63516701389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45958.63516701389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45958.63516701389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45958.63516701389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45958.63516701389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45958.63516701389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45958.63516701389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45958.63516701389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45958.63516701389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45958.63516701389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45958.63516701389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45958.63516701389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45958.63516701389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45958.63516701389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45958.63516701389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45958.63516701389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45958.63516701389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45958.63516701389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45958.63516701389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45958.63516701389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45958.63516701389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45958.63516701389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45958.63516701389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45958.63516701389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45958.63516701389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45958.63516701389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45958.63516701389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45958.63516701389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45958.63516701389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45958.63516701389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45958.63516701389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45958.63516701389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45958.63516701389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45958.63516701389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45958.63516701389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45958.63516701389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45958.63516701389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45958.63516701389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45958.63516701389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45958.63516701389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45958.63516701389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45958.63516701389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45958.63516701389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45958.63516701389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45958.63516701389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45958.63516701389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45958.63516701389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45958.63516701389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45958.63516701389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45958.63516701389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45958.63516701389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45958.63516701389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45958.63516701389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45958.63516701389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45958.63516701389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45958.63516701389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45958.63516701389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45958.63516701389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45958.63516701389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45958.63516701389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45958.63516701389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45958.63516701389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45958.63516701389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45958.63516701389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45958.63516701389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45958.63516701389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45958.63516701389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45958.63516701389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45958.63516701389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45958.63516701389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45958.63516701389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45958.63516701389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45958.63516701389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45958.63516701389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45958.63516701389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45958.63516701389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45958.63516701389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45958.63516701389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45958.63516701389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45958.63516701389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45958.63516701389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45958.63516701389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45958.63516701389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45958.63516701389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45958.63516701389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45958.63516701389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45958.63516701389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45958.63516701389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45958.63516701389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45958.63516701389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45958.63516701389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45958.63516701389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45958.63516701389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45958.63516701389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45958.63516701389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45958.63516701389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45958.63516701389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45958.63516701389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45958.63516701389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45958.63516701389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45958.63516701389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45958.63516701389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45958.63516701389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45958.63516701389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45958.63516701389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45958.63516701389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45958.63516701389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45958.63516701389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45958.63516701389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45958.63516701389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45958.63516701389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45958.63516701389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45958.63516701389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45958.63516701389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45958.63516701389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45958.63516701389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45958.63516701389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45958.63516701389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45958.63516701389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45958.63516701389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45958.63516701389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45958.63516701389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45958.63516701389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45958.63516701389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45958.63516701389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45958.63516701389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45958.63516701389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45958.63516701389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45958.63516701389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45958.63516701389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45958.63516701389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45958.63516701389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45958.63516701389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45958.63516701389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45958.63516701389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45958.63516701389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45958.63516701389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45958.63516701389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45958.63516701389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45958.63516701389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45958.63516701389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45958.63516701389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45958.63516701389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45958.63516701389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45958.63516701389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45958.63516701389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45958.63516701389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45958.63516701389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45958.63516701389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45958.63516701389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45958.63516701389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45958.63516701389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45958.63516701389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45958.63516701389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45958.63516701389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45958.63516701389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45958.63516701389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45958.63516701389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45958.63516701389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45958.63516701389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45958.63516701389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45958.63516701389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45958.63516701389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45958.63516701389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45958.63516701389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45958.63516701389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45958.63516701389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45958.63516701389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45958.63516701389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45958.63516701389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45958.63516701389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45958.63516701389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45958.63516701389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45958.63516701389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45958.63516701389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45958.63516701389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45958.63516701389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45958.63516701389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45958.63516701389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45958.63516701389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45958.63516701389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45958.63516701389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45958.63516701389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45958.63516701389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45958.63516701389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45958.63516701389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45958.63516701389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45958.63516701389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45958.63516701389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45958.63516701389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45958.63516701389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45958.63516701389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45958.63516701389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45958.63516701389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45958.63516701389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45958.63516701389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45958.63516701389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45958.63516701389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45958.63516701389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45958.63516701389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45958.63516701389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45958.63516701389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45958.63516701389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45958.63516701389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45958.63516701389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45958.63516701389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45958.63516701389</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45958.63516701389</v>
      </c>
      <c r="H2" s="107"/>
      <c r="I2" s="103" t="str">
        <f>IFERROR(VLOOKUP(D2,DB!A:F,6,0),"")</f>
        <v/>
      </c>
      <c r="J2" s="102" t="str">
        <f>IFERROR(VLOOKUP(D2,DB!A:G,7,0),"")</f>
        <v/>
      </c>
      <c r="K2" s="108"/>
      <c r="L2" s="109" t="str">
        <f>IFERROR(VLOOKUP(D2,DB!A:I,9,0),"")</f>
        <v/>
      </c>
    </row>
    <row r="3" spans="1:16383" ht="31.5" customHeight="1">
      <c r="A3" s="104"/>
      <c r="B3" s="103" t="str">
        <f>IFERROR(VLOOKUP(D3,DB!A:K,11,0),"")</f>
        <v>R6</v>
      </c>
      <c r="C3" s="105"/>
      <c r="D3" s="169" t="s">
        <v>34873</v>
      </c>
      <c r="E3" s="106"/>
      <c r="F3" s="107"/>
      <c r="G3" s="77">
        <f ca="1">IFERROR(NOW()-F3,"-")</f>
        <v>45958.63516701389</v>
      </c>
      <c r="H3" s="107"/>
      <c r="I3" s="103" t="str">
        <f>IFERROR(VLOOKUP(D3,DB!A:F,6,0),"")</f>
        <v>SCECO</v>
      </c>
      <c r="J3" s="102" t="str">
        <f>IFERROR(VLOOKUP(D3,DB!A:G,7,0),"")</f>
        <v>In progress</v>
      </c>
      <c r="K3" s="108"/>
      <c r="L3" s="109" t="str">
        <f>IFERROR(VLOOKUP(D3,DB!A:I,9,0),"")</f>
        <v>Latis</v>
      </c>
    </row>
    <row r="4" spans="1:16383" ht="31.5" customHeight="1">
      <c r="A4" s="104"/>
      <c r="B4" s="103" t="str">
        <f>IFERROR(VLOOKUP(D4,DB!A:K,11,0),"")</f>
        <v/>
      </c>
      <c r="C4" s="105"/>
      <c r="D4" s="103"/>
      <c r="E4" s="106"/>
      <c r="F4" s="107"/>
      <c r="G4" s="77">
        <f ca="1">IFERROR(NOW()-F4,"-")</f>
        <v>45958.63516701389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45958.63516701389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45958.63516701389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45958.63516701389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45958.63516701389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45958.63516701389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45958.63516701389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45958.63516701389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45958.63516701389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45958.63516701389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45958.63516701389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45958.63516701389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45958.63516701389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45958.63516701389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45958.63516701389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45958.63516701389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45958.63516701389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45958.63516701389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45958.63516701389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45958.63516701389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45958.63516701389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45958.63516701389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45958.63516701389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45958.63516701389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45958.63516701389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45958.63516701389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45958.63516701389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45958.63516701389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45958.63516701389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45958.63516701389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45958.63516701389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45958.63516701389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45958.63516701389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45958.63516701389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45958.63516701389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45958.63516701389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45958.63516701389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45958.63516701389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45958.63516701389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45958.63516701389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45958.63516701389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45958.63516701389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45958.63516701389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45958.63516701389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45958.63516701389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45958.63516701389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45958.63516701389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45958.63516701389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45958.63516701389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45958.63516701389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45958.63516701389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45958.63516701389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45958.63516701389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45958.63516701389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45958.63516701389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45958.63516701389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45958.63516701389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45958.63516701389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45958.63516701389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45958.63516701389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45958.63516701389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45958.63516701389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45958.63516701389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45958.63516701389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45958.63516701389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45958.63516701389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45958.63516701389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45958.63516701389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45958.63516701389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45958.63516701389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45958.63516701389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45958.63516701389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45958.63516701389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45958.63516701389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45958.63516701389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45958.63516701389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45958.63516701389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45958.63516701389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45958.63516701389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45958.63516701389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45958.63516701389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45958.63516701389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45958.63516701389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45958.63516701389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45958.63516701389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45958.63516701389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45958.63516701389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45958.63516701389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45958.63516701389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45958.63516701389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45958.63516701389</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2025-10-28T12:14:47Z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